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PLANOVI 2025\II rebalans FP za 2025\"/>
    </mc:Choice>
  </mc:AlternateContent>
  <bookViews>
    <workbookView xWindow="0" yWindow="0" windowWidth="23040" windowHeight="8256"/>
  </bookViews>
  <sheets>
    <sheet name="SAŽETAK" sheetId="1" r:id="rId1"/>
    <sheet name="Račun prihoda i rashoda" sheetId="2" r:id="rId2"/>
    <sheet name="Račun financiranja" sheetId="12" r:id="rId3"/>
    <sheet name="Posebni dio" sheetId="8" r:id="rId4"/>
  </sheets>
  <definedNames>
    <definedName name="_xlnm._FilterDatabase" localSheetId="3" hidden="1">'Posebni dio'!$A$1:$A$376</definedName>
    <definedName name="_xlnm._FilterDatabase" localSheetId="0" hidden="1">SAŽETAK!$A$5:$I$14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8" l="1"/>
  <c r="E61" i="2"/>
  <c r="E174" i="2" l="1"/>
  <c r="F218" i="8"/>
  <c r="G218" i="8"/>
  <c r="H218" i="8"/>
  <c r="E218" i="8"/>
  <c r="F134" i="8"/>
  <c r="G134" i="8"/>
  <c r="H134" i="8"/>
  <c r="E134" i="8"/>
  <c r="H8" i="1" l="1"/>
  <c r="H11" i="1"/>
  <c r="H14" i="1" l="1"/>
  <c r="E149" i="2"/>
  <c r="E171" i="2"/>
  <c r="E244" i="2"/>
  <c r="E243" i="2" s="1"/>
  <c r="E241" i="2"/>
  <c r="E239" i="2"/>
  <c r="G210" i="8"/>
  <c r="G235" i="8"/>
  <c r="G234" i="8" s="1"/>
  <c r="G233" i="8" s="1"/>
  <c r="G231" i="8"/>
  <c r="G228" i="8"/>
  <c r="G223" i="8"/>
  <c r="G215" i="8"/>
  <c r="G257" i="8"/>
  <c r="G256" i="8" s="1"/>
  <c r="G255" i="8" s="1"/>
  <c r="G251" i="8"/>
  <c r="E26" i="2"/>
  <c r="G267" i="8"/>
  <c r="G271" i="8"/>
  <c r="G270" i="8" s="1"/>
  <c r="G269" i="8" s="1"/>
  <c r="E238" i="2" l="1"/>
  <c r="E237" i="2" s="1"/>
  <c r="G217" i="8"/>
  <c r="G160" i="8" l="1"/>
  <c r="G159" i="8" s="1"/>
  <c r="G158" i="8" s="1"/>
  <c r="G156" i="8"/>
  <c r="G147" i="8"/>
  <c r="G138" i="8"/>
  <c r="G111" i="8" l="1"/>
  <c r="G119" i="8"/>
  <c r="G121" i="8"/>
  <c r="G125" i="8"/>
  <c r="G127" i="8"/>
  <c r="E136" i="2"/>
  <c r="E134" i="2"/>
  <c r="E132" i="2"/>
  <c r="E128" i="2"/>
  <c r="E127" i="2" s="1"/>
  <c r="E122" i="2"/>
  <c r="E121" i="2" s="1"/>
  <c r="E118" i="2"/>
  <c r="E117" i="2" s="1"/>
  <c r="E110" i="2"/>
  <c r="E87" i="2"/>
  <c r="E70" i="2"/>
  <c r="E58" i="2"/>
  <c r="E52" i="2"/>
  <c r="E48" i="2"/>
  <c r="G202" i="8"/>
  <c r="G201" i="8" s="1"/>
  <c r="G200" i="8" s="1"/>
  <c r="G198" i="8"/>
  <c r="G197" i="8" s="1"/>
  <c r="G195" i="8"/>
  <c r="G194" i="8" s="1"/>
  <c r="G192" i="8"/>
  <c r="G191" i="8" s="1"/>
  <c r="G188" i="8"/>
  <c r="G186" i="8"/>
  <c r="G182" i="8"/>
  <c r="G180" i="8"/>
  <c r="G177" i="8"/>
  <c r="G171" i="8"/>
  <c r="E20" i="2"/>
  <c r="E19" i="2" s="1"/>
  <c r="E23" i="2"/>
  <c r="E22" i="2" s="1"/>
  <c r="E30" i="2"/>
  <c r="E29" i="2" s="1"/>
  <c r="E35" i="2"/>
  <c r="E34" i="2" s="1"/>
  <c r="E33" i="2" s="1"/>
  <c r="E39" i="2"/>
  <c r="E38" i="2" s="1"/>
  <c r="E37" i="2" s="1"/>
  <c r="E17" i="2"/>
  <c r="E16" i="2" s="1"/>
  <c r="E10" i="2"/>
  <c r="E9" i="2" s="1"/>
  <c r="G124" i="8" l="1"/>
  <c r="G123" i="8" s="1"/>
  <c r="E131" i="2"/>
  <c r="E130" i="2" s="1"/>
  <c r="E60" i="2"/>
  <c r="E47" i="2"/>
  <c r="G179" i="8"/>
  <c r="E14" i="2"/>
  <c r="E8" i="2" s="1"/>
  <c r="E7" i="2" s="1"/>
  <c r="E46" i="2" l="1"/>
  <c r="E45" i="2" s="1"/>
  <c r="G278" i="8"/>
  <c r="G277" i="8" s="1"/>
  <c r="G276" i="8" s="1"/>
  <c r="G275" i="8" s="1"/>
  <c r="G274" i="8" s="1"/>
  <c r="G273" i="8" s="1"/>
  <c r="G285" i="8"/>
  <c r="G287" i="8"/>
  <c r="G291" i="8"/>
  <c r="G301" i="8"/>
  <c r="G300" i="8" s="1"/>
  <c r="G305" i="8"/>
  <c r="G304" i="8" s="1"/>
  <c r="G303" i="8" s="1"/>
  <c r="G264" i="8"/>
  <c r="G263" i="8" s="1"/>
  <c r="G262" i="8" s="1"/>
  <c r="G261" i="8" s="1"/>
  <c r="G260" i="8" s="1"/>
  <c r="G259" i="8" s="1"/>
  <c r="G248" i="8"/>
  <c r="G247" i="8" s="1"/>
  <c r="G246" i="8" s="1"/>
  <c r="G245" i="8" s="1"/>
  <c r="G244" i="8" s="1"/>
  <c r="G243" i="8" s="1"/>
  <c r="G208" i="8"/>
  <c r="G207" i="8" s="1"/>
  <c r="G206" i="8" s="1"/>
  <c r="G205" i="8" s="1"/>
  <c r="G204" i="8" s="1"/>
  <c r="G167" i="8"/>
  <c r="G166" i="8" s="1"/>
  <c r="G165" i="8" s="1"/>
  <c r="G164" i="8" s="1"/>
  <c r="G163" i="8" s="1"/>
  <c r="G133" i="8"/>
  <c r="G132" i="8" s="1"/>
  <c r="G131" i="8" s="1"/>
  <c r="G130" i="8" s="1"/>
  <c r="G129" i="8" s="1"/>
  <c r="G108" i="8"/>
  <c r="G107" i="8" s="1"/>
  <c r="G106" i="8" s="1"/>
  <c r="G105" i="8" s="1"/>
  <c r="G104" i="8" s="1"/>
  <c r="G103" i="8" s="1"/>
  <c r="G331" i="8"/>
  <c r="G336" i="8"/>
  <c r="G339" i="8"/>
  <c r="G338" i="8" s="1"/>
  <c r="G372" i="8"/>
  <c r="G371" i="8" s="1"/>
  <c r="G369" i="8"/>
  <c r="G364" i="8"/>
  <c r="G362" i="8"/>
  <c r="G356" i="8"/>
  <c r="G355" i="8" s="1"/>
  <c r="G353" i="8"/>
  <c r="G348" i="8"/>
  <c r="G346" i="8"/>
  <c r="G329" i="8"/>
  <c r="G321" i="8"/>
  <c r="G320" i="8" s="1"/>
  <c r="G318" i="8"/>
  <c r="G313" i="8"/>
  <c r="G311" i="8"/>
  <c r="G241" i="8"/>
  <c r="G240" i="8" s="1"/>
  <c r="G239" i="8" s="1"/>
  <c r="G238" i="8" s="1"/>
  <c r="G237" i="8" s="1"/>
  <c r="H98" i="8"/>
  <c r="E98" i="8"/>
  <c r="F98" i="8"/>
  <c r="G98" i="8"/>
  <c r="G97" i="8" s="1"/>
  <c r="G71" i="8"/>
  <c r="G70" i="8" s="1"/>
  <c r="G65" i="8"/>
  <c r="G45" i="8"/>
  <c r="G30" i="8"/>
  <c r="G80" i="8"/>
  <c r="G78" i="8"/>
  <c r="G95" i="8"/>
  <c r="G93" i="8"/>
  <c r="G90" i="8"/>
  <c r="G88" i="8"/>
  <c r="G284" i="8" l="1"/>
  <c r="G283" i="8" s="1"/>
  <c r="G282" i="8" s="1"/>
  <c r="G281" i="8" s="1"/>
  <c r="G280" i="8" s="1"/>
  <c r="G77" i="8"/>
  <c r="G76" i="8" s="1"/>
  <c r="G75" i="8" s="1"/>
  <c r="G74" i="8" s="1"/>
  <c r="G162" i="8"/>
  <c r="G102" i="8" s="1"/>
  <c r="G361" i="8"/>
  <c r="G360" i="8" s="1"/>
  <c r="G359" i="8" s="1"/>
  <c r="G345" i="8"/>
  <c r="G344" i="8" s="1"/>
  <c r="G343" i="8" s="1"/>
  <c r="G328" i="8"/>
  <c r="G327" i="8" s="1"/>
  <c r="G326" i="8" s="1"/>
  <c r="G325" i="8" s="1"/>
  <c r="G310" i="8"/>
  <c r="G309" i="8" s="1"/>
  <c r="G308" i="8" s="1"/>
  <c r="G307" i="8" s="1"/>
  <c r="G22" i="8"/>
  <c r="G21" i="8" s="1"/>
  <c r="G20" i="8" s="1"/>
  <c r="G19" i="8" s="1"/>
  <c r="G18" i="8" s="1"/>
  <c r="G87" i="8"/>
  <c r="G86" i="8" s="1"/>
  <c r="G85" i="8" s="1"/>
  <c r="G84" i="8" s="1"/>
  <c r="G83" i="8" s="1"/>
  <c r="G12" i="8"/>
  <c r="G11" i="8"/>
  <c r="G10" i="8" s="1"/>
  <c r="G9" i="8" s="1"/>
  <c r="G8" i="8" s="1"/>
  <c r="G7" i="8" s="1"/>
  <c r="G342" i="8" l="1"/>
  <c r="G324" i="8"/>
  <c r="G82" i="8" s="1"/>
  <c r="G17" i="8"/>
  <c r="D174" i="2"/>
  <c r="D149" i="2"/>
  <c r="D171" i="2"/>
  <c r="G16" i="8" l="1"/>
  <c r="G15" i="8" s="1"/>
  <c r="G14" i="8" s="1"/>
  <c r="G6" i="8" s="1"/>
  <c r="H45" i="8"/>
  <c r="E278" i="8" l="1"/>
  <c r="E277" i="8" s="1"/>
  <c r="E276" i="8" s="1"/>
  <c r="E275" i="8" s="1"/>
  <c r="E274" i="8" s="1"/>
  <c r="E273" i="8" s="1"/>
  <c r="F278" i="8"/>
  <c r="F277" i="8" s="1"/>
  <c r="F276" i="8" s="1"/>
  <c r="F275" i="8" s="1"/>
  <c r="F274" i="8" s="1"/>
  <c r="F273" i="8" s="1"/>
  <c r="H278" i="8"/>
  <c r="H277" i="8" s="1"/>
  <c r="H276" i="8" s="1"/>
  <c r="H275" i="8" s="1"/>
  <c r="H274" i="8" s="1"/>
  <c r="H273" i="8" s="1"/>
  <c r="H305" i="8" l="1"/>
  <c r="H304" i="8" s="1"/>
  <c r="F305" i="8"/>
  <c r="F304" i="8" s="1"/>
  <c r="E305" i="8"/>
  <c r="E304" i="8" s="1"/>
  <c r="H241" i="8"/>
  <c r="F241" i="8"/>
  <c r="E241" i="8"/>
  <c r="E240" i="8" s="1"/>
  <c r="E239" i="8" s="1"/>
  <c r="E238" i="8" s="1"/>
  <c r="E237" i="8" s="1"/>
  <c r="E291" i="8"/>
  <c r="F291" i="8"/>
  <c r="H291" i="8"/>
  <c r="H362" i="8"/>
  <c r="H240" i="8" l="1"/>
  <c r="H239" i="8" s="1"/>
  <c r="H238" i="8" s="1"/>
  <c r="H237" i="8" s="1"/>
  <c r="F240" i="8"/>
  <c r="F239" i="8" s="1"/>
  <c r="F238" i="8" s="1"/>
  <c r="F237" i="8" s="1"/>
  <c r="F132" i="2"/>
  <c r="D132" i="2"/>
  <c r="C132" i="2"/>
  <c r="C174" i="2"/>
  <c r="F174" i="2"/>
  <c r="F244" i="2" l="1"/>
  <c r="F243" i="2" s="1"/>
  <c r="D244" i="2"/>
  <c r="C244" i="2"/>
  <c r="C243" i="2" s="1"/>
  <c r="D243" i="2"/>
  <c r="F241" i="2"/>
  <c r="D241" i="2"/>
  <c r="C241" i="2"/>
  <c r="F239" i="2"/>
  <c r="D239" i="2"/>
  <c r="C239" i="2"/>
  <c r="C238" i="2" l="1"/>
  <c r="C237" i="2" s="1"/>
  <c r="F238" i="2"/>
  <c r="F237" i="2" s="1"/>
  <c r="D238" i="2"/>
  <c r="D237" i="2" s="1"/>
  <c r="F171" i="2"/>
  <c r="C171" i="2"/>
  <c r="F149" i="2"/>
  <c r="C149" i="2"/>
  <c r="E167" i="8" l="1"/>
  <c r="D110" i="2" l="1"/>
  <c r="F110" i="2"/>
  <c r="C110" i="2"/>
  <c r="D48" i="2"/>
  <c r="F48" i="2"/>
  <c r="C52" i="2"/>
  <c r="D52" i="2"/>
  <c r="F52" i="2"/>
  <c r="D61" i="2"/>
  <c r="F61" i="2"/>
  <c r="C61" i="2"/>
  <c r="E364" i="8"/>
  <c r="F364" i="8"/>
  <c r="H364" i="8"/>
  <c r="E348" i="8"/>
  <c r="F348" i="8"/>
  <c r="H348" i="8"/>
  <c r="E331" i="8"/>
  <c r="F331" i="8"/>
  <c r="H331" i="8"/>
  <c r="E372" i="8" l="1"/>
  <c r="F372" i="8"/>
  <c r="H372" i="8"/>
  <c r="E356" i="8"/>
  <c r="F356" i="8"/>
  <c r="H356" i="8"/>
  <c r="E339" i="8"/>
  <c r="F339" i="8"/>
  <c r="H339" i="8"/>
  <c r="E90" i="8"/>
  <c r="F90" i="8"/>
  <c r="H90" i="8"/>
  <c r="H303" i="8" l="1"/>
  <c r="E12" i="8"/>
  <c r="F12" i="8"/>
  <c r="H12" i="8"/>
  <c r="E11" i="8"/>
  <c r="E10" i="8" s="1"/>
  <c r="E9" i="8" s="1"/>
  <c r="E8" i="8" s="1"/>
  <c r="E7" i="8" s="1"/>
  <c r="F11" i="8"/>
  <c r="F10" i="8" s="1"/>
  <c r="F9" i="8" s="1"/>
  <c r="F8" i="8" s="1"/>
  <c r="F7" i="8" s="1"/>
  <c r="H11" i="8"/>
  <c r="H10" i="8" s="1"/>
  <c r="H9" i="8" s="1"/>
  <c r="H8" i="8" s="1"/>
  <c r="H7" i="8" s="1"/>
  <c r="F303" i="8" l="1"/>
  <c r="E182" i="8"/>
  <c r="F182" i="8"/>
  <c r="H182" i="8"/>
  <c r="E210" i="8"/>
  <c r="F210" i="8"/>
  <c r="H210" i="8"/>
  <c r="E248" i="8"/>
  <c r="F248" i="8"/>
  <c r="H248" i="8"/>
  <c r="E138" i="8" l="1"/>
  <c r="F138" i="8"/>
  <c r="H138" i="8"/>
  <c r="E171" i="8"/>
  <c r="F171" i="8"/>
  <c r="H171" i="8"/>
  <c r="E223" i="8"/>
  <c r="F223" i="8"/>
  <c r="H223" i="8"/>
  <c r="F215" i="8"/>
  <c r="H215" i="8"/>
  <c r="F208" i="8"/>
  <c r="H208" i="8"/>
  <c r="E65" i="8"/>
  <c r="F65" i="8"/>
  <c r="H65" i="8"/>
  <c r="E23" i="8"/>
  <c r="F23" i="8"/>
  <c r="H23" i="8"/>
  <c r="H207" i="8" l="1"/>
  <c r="F207" i="8"/>
  <c r="H371" i="8"/>
  <c r="F371" i="8"/>
  <c r="E371" i="8"/>
  <c r="H369" i="8"/>
  <c r="H361" i="8" s="1"/>
  <c r="F369" i="8"/>
  <c r="E369" i="8"/>
  <c r="F362" i="8"/>
  <c r="E362" i="8"/>
  <c r="E346" i="8"/>
  <c r="F346" i="8"/>
  <c r="H346" i="8"/>
  <c r="E353" i="8"/>
  <c r="F353" i="8"/>
  <c r="H353" i="8"/>
  <c r="E355" i="8"/>
  <c r="F355" i="8"/>
  <c r="H355" i="8"/>
  <c r="H360" i="8" l="1"/>
  <c r="H359" i="8" s="1"/>
  <c r="E345" i="8"/>
  <c r="E344" i="8" s="1"/>
  <c r="E343" i="8" s="1"/>
  <c r="F361" i="8"/>
  <c r="F360" i="8" s="1"/>
  <c r="F359" i="8" s="1"/>
  <c r="E361" i="8"/>
  <c r="E360" i="8" s="1"/>
  <c r="E359" i="8" s="1"/>
  <c r="H345" i="8"/>
  <c r="H344" i="8" s="1"/>
  <c r="H343" i="8" s="1"/>
  <c r="F345" i="8"/>
  <c r="F344" i="8" s="1"/>
  <c r="F343" i="8" s="1"/>
  <c r="C122" i="2"/>
  <c r="D122" i="2"/>
  <c r="F122" i="2"/>
  <c r="C48" i="2"/>
  <c r="C30" i="2"/>
  <c r="D30" i="2"/>
  <c r="F30" i="2"/>
  <c r="F29" i="2" s="1"/>
  <c r="E271" i="8"/>
  <c r="F271" i="8"/>
  <c r="H271" i="8"/>
  <c r="E264" i="8"/>
  <c r="F264" i="8"/>
  <c r="H264" i="8"/>
  <c r="E215" i="8"/>
  <c r="E208" i="8"/>
  <c r="F167" i="8"/>
  <c r="H167" i="8"/>
  <c r="E303" i="8"/>
  <c r="E97" i="8"/>
  <c r="F97" i="8"/>
  <c r="H97" i="8"/>
  <c r="H342" i="8" l="1"/>
  <c r="F342" i="8"/>
  <c r="E342" i="8"/>
  <c r="E207" i="8"/>
  <c r="E147" i="8" l="1"/>
  <c r="F147" i="8"/>
  <c r="H147" i="8"/>
  <c r="E108" i="8"/>
  <c r="F108" i="8"/>
  <c r="H108" i="8"/>
  <c r="E301" i="8"/>
  <c r="E300" i="8" s="1"/>
  <c r="H301" i="8"/>
  <c r="H300" i="8" s="1"/>
  <c r="F301" i="8"/>
  <c r="F300" i="8" s="1"/>
  <c r="E285" i="8"/>
  <c r="H285" i="8"/>
  <c r="E287" i="8"/>
  <c r="F287" i="8"/>
  <c r="H287" i="8"/>
  <c r="F285" i="8"/>
  <c r="E88" i="8"/>
  <c r="F88" i="8"/>
  <c r="H88" i="8"/>
  <c r="H284" i="8" l="1"/>
  <c r="H283" i="8" s="1"/>
  <c r="E284" i="8"/>
  <c r="E283" i="8" s="1"/>
  <c r="F284" i="8"/>
  <c r="F283" i="8" s="1"/>
  <c r="E282" i="8" l="1"/>
  <c r="F282" i="8"/>
  <c r="H282" i="8"/>
  <c r="D10" i="2"/>
  <c r="D9" i="2" s="1"/>
  <c r="F10" i="2"/>
  <c r="F9" i="2" s="1"/>
  <c r="E281" i="8" l="1"/>
  <c r="E280" i="8" s="1"/>
  <c r="H281" i="8"/>
  <c r="H280" i="8" s="1"/>
  <c r="F281" i="8"/>
  <c r="F280" i="8" s="1"/>
  <c r="C70" i="2"/>
  <c r="D70" i="2"/>
  <c r="F70" i="2"/>
  <c r="E180" i="8" l="1"/>
  <c r="F180" i="8"/>
  <c r="H180" i="8"/>
  <c r="C26" i="2" l="1"/>
  <c r="D26" i="2"/>
  <c r="F26" i="2"/>
  <c r="E160" i="8"/>
  <c r="E159" i="8" s="1"/>
  <c r="F160" i="8"/>
  <c r="F159" i="8" s="1"/>
  <c r="H160" i="8"/>
  <c r="H159" i="8" s="1"/>
  <c r="H158" i="8" s="1"/>
  <c r="E80" i="8"/>
  <c r="E188" i="8"/>
  <c r="F188" i="8"/>
  <c r="H188" i="8"/>
  <c r="E186" i="8"/>
  <c r="F186" i="8"/>
  <c r="H186" i="8"/>
  <c r="E257" i="8"/>
  <c r="E256" i="8" s="1"/>
  <c r="E255" i="8" s="1"/>
  <c r="F257" i="8"/>
  <c r="F256" i="8" s="1"/>
  <c r="F255" i="8" s="1"/>
  <c r="H257" i="8"/>
  <c r="H256" i="8" s="1"/>
  <c r="H255" i="8" s="1"/>
  <c r="H231" i="8"/>
  <c r="F231" i="8"/>
  <c r="E231" i="8"/>
  <c r="E228" i="8"/>
  <c r="F228" i="8"/>
  <c r="H228" i="8"/>
  <c r="E192" i="8"/>
  <c r="E191" i="8" s="1"/>
  <c r="F192" i="8"/>
  <c r="F191" i="8" s="1"/>
  <c r="H192" i="8"/>
  <c r="H191" i="8" s="1"/>
  <c r="E202" i="8"/>
  <c r="E201" i="8" s="1"/>
  <c r="E200" i="8" s="1"/>
  <c r="F202" i="8"/>
  <c r="F201" i="8" s="1"/>
  <c r="F200" i="8" s="1"/>
  <c r="E198" i="8"/>
  <c r="E197" i="8" s="1"/>
  <c r="F198" i="8"/>
  <c r="F197" i="8" s="1"/>
  <c r="E195" i="8"/>
  <c r="E194" i="8" s="1"/>
  <c r="F195" i="8"/>
  <c r="F194" i="8" s="1"/>
  <c r="E177" i="8"/>
  <c r="E166" i="8" s="1"/>
  <c r="F177" i="8"/>
  <c r="E156" i="8"/>
  <c r="F156" i="8"/>
  <c r="E127" i="8"/>
  <c r="F127" i="8"/>
  <c r="E125" i="8"/>
  <c r="F125" i="8"/>
  <c r="E121" i="8"/>
  <c r="F121" i="8"/>
  <c r="E119" i="8"/>
  <c r="F119" i="8"/>
  <c r="E111" i="8"/>
  <c r="F111" i="8"/>
  <c r="E251" i="8"/>
  <c r="F251" i="8"/>
  <c r="E338" i="8"/>
  <c r="F338" i="8"/>
  <c r="E336" i="8"/>
  <c r="F336" i="8"/>
  <c r="E329" i="8"/>
  <c r="F329" i="8"/>
  <c r="E321" i="8"/>
  <c r="E320" i="8" s="1"/>
  <c r="F321" i="8"/>
  <c r="F320" i="8" s="1"/>
  <c r="E318" i="8"/>
  <c r="F318" i="8"/>
  <c r="E313" i="8"/>
  <c r="F313" i="8"/>
  <c r="E311" i="8"/>
  <c r="F311" i="8"/>
  <c r="E95" i="8"/>
  <c r="F95" i="8"/>
  <c r="E93" i="8"/>
  <c r="F93" i="8"/>
  <c r="F80" i="8"/>
  <c r="E78" i="8"/>
  <c r="F78" i="8"/>
  <c r="E71" i="8"/>
  <c r="E70" i="8" s="1"/>
  <c r="F71" i="8"/>
  <c r="F70" i="8" s="1"/>
  <c r="E45" i="8"/>
  <c r="F45" i="8"/>
  <c r="E30" i="8"/>
  <c r="F30" i="8"/>
  <c r="H30" i="8"/>
  <c r="E217" i="8" l="1"/>
  <c r="E206" i="8" s="1"/>
  <c r="H217" i="8"/>
  <c r="F217" i="8"/>
  <c r="F206" i="8" s="1"/>
  <c r="F87" i="8"/>
  <c r="F86" i="8" s="1"/>
  <c r="F85" i="8" s="1"/>
  <c r="E87" i="8"/>
  <c r="E86" i="8" s="1"/>
  <c r="E85" i="8" s="1"/>
  <c r="E179" i="8"/>
  <c r="E165" i="8" s="1"/>
  <c r="H179" i="8"/>
  <c r="F179" i="8"/>
  <c r="F158" i="8"/>
  <c r="E158" i="8"/>
  <c r="E77" i="8"/>
  <c r="E76" i="8" s="1"/>
  <c r="E75" i="8" s="1"/>
  <c r="E74" i="8" s="1"/>
  <c r="E247" i="8"/>
  <c r="E246" i="8" s="1"/>
  <c r="E328" i="8"/>
  <c r="E327" i="8" s="1"/>
  <c r="E326" i="8" s="1"/>
  <c r="F124" i="8"/>
  <c r="F123" i="8" s="1"/>
  <c r="E124" i="8"/>
  <c r="E123" i="8" s="1"/>
  <c r="F166" i="8"/>
  <c r="E133" i="8"/>
  <c r="E132" i="8" s="1"/>
  <c r="F133" i="8"/>
  <c r="F132" i="8" s="1"/>
  <c r="E107" i="8"/>
  <c r="E106" i="8" s="1"/>
  <c r="F107" i="8"/>
  <c r="F106" i="8" s="1"/>
  <c r="F247" i="8"/>
  <c r="F246" i="8" s="1"/>
  <c r="F328" i="8"/>
  <c r="F327" i="8" s="1"/>
  <c r="F326" i="8" s="1"/>
  <c r="E310" i="8"/>
  <c r="E309" i="8" s="1"/>
  <c r="E308" i="8" s="1"/>
  <c r="E307" i="8" s="1"/>
  <c r="F310" i="8"/>
  <c r="F309" i="8" s="1"/>
  <c r="F308" i="8" s="1"/>
  <c r="F307" i="8" s="1"/>
  <c r="F77" i="8"/>
  <c r="F76" i="8" s="1"/>
  <c r="F75" i="8" s="1"/>
  <c r="F74" i="8" s="1"/>
  <c r="F22" i="8"/>
  <c r="F21" i="8" s="1"/>
  <c r="F20" i="8" s="1"/>
  <c r="F19" i="8" s="1"/>
  <c r="F18" i="8" s="1"/>
  <c r="E22" i="8"/>
  <c r="E21" i="8" s="1"/>
  <c r="E20" i="8" s="1"/>
  <c r="E19" i="8" s="1"/>
  <c r="E18" i="8" s="1"/>
  <c r="E235" i="8"/>
  <c r="E234" i="8" s="1"/>
  <c r="E233" i="8" s="1"/>
  <c r="F235" i="8"/>
  <c r="F234" i="8" s="1"/>
  <c r="F233" i="8" s="1"/>
  <c r="H235" i="8"/>
  <c r="E270" i="8"/>
  <c r="E269" i="8" s="1"/>
  <c r="F270" i="8"/>
  <c r="F269" i="8" s="1"/>
  <c r="E267" i="8"/>
  <c r="F267" i="8"/>
  <c r="F84" i="8" l="1"/>
  <c r="F83" i="8" s="1"/>
  <c r="E84" i="8"/>
  <c r="E83" i="8" s="1"/>
  <c r="E17" i="8"/>
  <c r="F17" i="8"/>
  <c r="F324" i="8"/>
  <c r="F325" i="8"/>
  <c r="E324" i="8"/>
  <c r="E325" i="8"/>
  <c r="E205" i="8"/>
  <c r="E204" i="8" s="1"/>
  <c r="F263" i="8"/>
  <c r="F262" i="8" s="1"/>
  <c r="F261" i="8" s="1"/>
  <c r="F260" i="8" s="1"/>
  <c r="F259" i="8" s="1"/>
  <c r="E263" i="8"/>
  <c r="E262" i="8" s="1"/>
  <c r="E261" i="8" s="1"/>
  <c r="E260" i="8" s="1"/>
  <c r="E259" i="8" s="1"/>
  <c r="F165" i="8"/>
  <c r="F164" i="8" s="1"/>
  <c r="F163" i="8" s="1"/>
  <c r="F131" i="8"/>
  <c r="F130" i="8" s="1"/>
  <c r="F129" i="8" s="1"/>
  <c r="E131" i="8"/>
  <c r="E130" i="8" s="1"/>
  <c r="E129" i="8" s="1"/>
  <c r="E245" i="8"/>
  <c r="E244" i="8" s="1"/>
  <c r="E243" i="8" s="1"/>
  <c r="F245" i="8"/>
  <c r="F244" i="8" s="1"/>
  <c r="F243" i="8" s="1"/>
  <c r="E164" i="8"/>
  <c r="E163" i="8" s="1"/>
  <c r="F205" i="8"/>
  <c r="F204" i="8" s="1"/>
  <c r="E105" i="8"/>
  <c r="E104" i="8" s="1"/>
  <c r="E103" i="8" s="1"/>
  <c r="F105" i="8"/>
  <c r="F104" i="8" s="1"/>
  <c r="F103" i="8" s="1"/>
  <c r="F37" i="1"/>
  <c r="G37" i="1"/>
  <c r="F162" i="8" l="1"/>
  <c r="F102" i="8" s="1"/>
  <c r="F82" i="8" s="1"/>
  <c r="E162" i="8"/>
  <c r="E102" i="8" s="1"/>
  <c r="E82" i="8" s="1"/>
  <c r="C136" i="2"/>
  <c r="D136" i="2"/>
  <c r="F136" i="2"/>
  <c r="C134" i="2"/>
  <c r="D134" i="2"/>
  <c r="F134" i="2"/>
  <c r="C128" i="2"/>
  <c r="C127" i="2" s="1"/>
  <c r="D128" i="2"/>
  <c r="D127" i="2" s="1"/>
  <c r="F128" i="2"/>
  <c r="F127" i="2" s="1"/>
  <c r="C121" i="2"/>
  <c r="D121" i="2"/>
  <c r="F121" i="2"/>
  <c r="C118" i="2"/>
  <c r="C117" i="2" s="1"/>
  <c r="D118" i="2"/>
  <c r="D117" i="2" s="1"/>
  <c r="F118" i="2"/>
  <c r="F117" i="2" s="1"/>
  <c r="C87" i="2"/>
  <c r="D87" i="2"/>
  <c r="F87" i="2"/>
  <c r="C58" i="2"/>
  <c r="C47" i="2" s="1"/>
  <c r="D58" i="2"/>
  <c r="D47" i="2" s="1"/>
  <c r="F58" i="2"/>
  <c r="F47" i="2" s="1"/>
  <c r="C39" i="2"/>
  <c r="C38" i="2" s="1"/>
  <c r="C37" i="2" s="1"/>
  <c r="D39" i="2"/>
  <c r="D38" i="2" s="1"/>
  <c r="D37" i="2" s="1"/>
  <c r="F39" i="2"/>
  <c r="F38" i="2" s="1"/>
  <c r="F37" i="2" s="1"/>
  <c r="C35" i="2"/>
  <c r="C34" i="2" s="1"/>
  <c r="C33" i="2" s="1"/>
  <c r="D35" i="2"/>
  <c r="D34" i="2" s="1"/>
  <c r="D33" i="2" s="1"/>
  <c r="F35" i="2"/>
  <c r="F34" i="2" s="1"/>
  <c r="F33" i="2" s="1"/>
  <c r="C29" i="2"/>
  <c r="D29" i="2"/>
  <c r="C23" i="2"/>
  <c r="D23" i="2"/>
  <c r="F23" i="2"/>
  <c r="C20" i="2"/>
  <c r="C19" i="2" s="1"/>
  <c r="D20" i="2"/>
  <c r="D19" i="2" s="1"/>
  <c r="F20" i="2"/>
  <c r="F19" i="2" s="1"/>
  <c r="C17" i="2"/>
  <c r="D17" i="2"/>
  <c r="F17" i="2"/>
  <c r="C10" i="2"/>
  <c r="C9" i="2" s="1"/>
  <c r="F11" i="1"/>
  <c r="G11" i="1"/>
  <c r="G14" i="1" s="1"/>
  <c r="I11" i="1"/>
  <c r="F8" i="1"/>
  <c r="G8" i="1"/>
  <c r="I8" i="1"/>
  <c r="E16" i="8" l="1"/>
  <c r="E15" i="8" s="1"/>
  <c r="E14" i="8" s="1"/>
  <c r="F16" i="2"/>
  <c r="F14" i="2" s="1"/>
  <c r="D16" i="2"/>
  <c r="D14" i="2" s="1"/>
  <c r="C16" i="2"/>
  <c r="C14" i="2" s="1"/>
  <c r="F131" i="2"/>
  <c r="F130" i="2" s="1"/>
  <c r="C131" i="2"/>
  <c r="C130" i="2" s="1"/>
  <c r="D131" i="2"/>
  <c r="D130" i="2" s="1"/>
  <c r="F16" i="8"/>
  <c r="F15" i="8" s="1"/>
  <c r="F14" i="8" s="1"/>
  <c r="C60" i="2"/>
  <c r="G29" i="1"/>
  <c r="F22" i="2"/>
  <c r="D22" i="2"/>
  <c r="C22" i="2"/>
  <c r="F60" i="2"/>
  <c r="F14" i="1"/>
  <c r="F29" i="1" s="1"/>
  <c r="I14" i="1"/>
  <c r="I29" i="1" s="1"/>
  <c r="D60" i="2"/>
  <c r="H198" i="8"/>
  <c r="H197" i="8" s="1"/>
  <c r="H251" i="8"/>
  <c r="D8" i="2" l="1"/>
  <c r="D7" i="2" s="1"/>
  <c r="C8" i="2"/>
  <c r="C7" i="2" s="1"/>
  <c r="F8" i="2"/>
  <c r="F7" i="2" s="1"/>
  <c r="F6" i="8"/>
  <c r="E6" i="8"/>
  <c r="F46" i="2"/>
  <c r="F45" i="2" s="1"/>
  <c r="C46" i="2"/>
  <c r="C45" i="2" s="1"/>
  <c r="D46" i="2"/>
  <c r="D45" i="2" s="1"/>
  <c r="H80" i="8" l="1"/>
  <c r="H78" i="8"/>
  <c r="H77" i="8" l="1"/>
  <c r="I34" i="1"/>
  <c r="I37" i="1" s="1"/>
  <c r="H71" i="8" l="1"/>
  <c r="H70" i="8" s="1"/>
  <c r="H270" i="8"/>
  <c r="H269" i="8" s="1"/>
  <c r="H267" i="8"/>
  <c r="H202" i="8"/>
  <c r="H201" i="8" s="1"/>
  <c r="H200" i="8" s="1"/>
  <c r="H195" i="8"/>
  <c r="H194" i="8" s="1"/>
  <c r="H156" i="8"/>
  <c r="H263" i="8" l="1"/>
  <c r="H262" i="8" s="1"/>
  <c r="H261" i="8" s="1"/>
  <c r="H260" i="8" s="1"/>
  <c r="H259" i="8" s="1"/>
  <c r="H247" i="8"/>
  <c r="H246" i="8" s="1"/>
  <c r="H22" i="8"/>
  <c r="H21" i="8" s="1"/>
  <c r="H20" i="8" s="1"/>
  <c r="H19" i="8" s="1"/>
  <c r="H18" i="8" s="1"/>
  <c r="H127" i="8"/>
  <c r="H125" i="8"/>
  <c r="H119" i="8"/>
  <c r="H338" i="8"/>
  <c r="H321" i="8"/>
  <c r="H320" i="8" s="1"/>
  <c r="H311" i="8"/>
  <c r="H313" i="8"/>
  <c r="H318" i="8"/>
  <c r="H329" i="8"/>
  <c r="H336" i="8"/>
  <c r="H93" i="8"/>
  <c r="H76" i="8"/>
  <c r="H245" i="8" l="1"/>
  <c r="H244" i="8" s="1"/>
  <c r="H243" i="8" s="1"/>
  <c r="H124" i="8"/>
  <c r="H123" i="8" s="1"/>
  <c r="H310" i="8"/>
  <c r="H309" i="8" s="1"/>
  <c r="H308" i="8" s="1"/>
  <c r="H307" i="8" s="1"/>
  <c r="H328" i="8"/>
  <c r="H95" i="8"/>
  <c r="H87" i="8" s="1"/>
  <c r="H86" i="8" l="1"/>
  <c r="H85" i="8" s="1"/>
  <c r="H327" i="8"/>
  <c r="H326" i="8" s="1"/>
  <c r="H84" i="8" l="1"/>
  <c r="H83" i="8" s="1"/>
  <c r="H324" i="8"/>
  <c r="H325" i="8"/>
  <c r="H111" i="8" l="1"/>
  <c r="H121" i="8"/>
  <c r="H107" i="8" l="1"/>
  <c r="H106" i="8" l="1"/>
  <c r="H105" i="8" s="1"/>
  <c r="H104" i="8" s="1"/>
  <c r="H103" i="8" s="1"/>
  <c r="H234" i="8" l="1"/>
  <c r="H233" i="8" s="1"/>
  <c r="H206" i="8"/>
  <c r="H177" i="8"/>
  <c r="H133" i="8"/>
  <c r="H75" i="8" l="1"/>
  <c r="H74" i="8" s="1"/>
  <c r="H17" i="8" s="1"/>
  <c r="H205" i="8"/>
  <c r="H204" i="8" s="1"/>
  <c r="H132" i="8"/>
  <c r="H131" i="8" s="1"/>
  <c r="H130" i="8" s="1"/>
  <c r="H129" i="8" s="1"/>
  <c r="H166" i="8"/>
  <c r="H165" i="8" s="1"/>
  <c r="H164" i="8" s="1"/>
  <c r="H163" i="8" s="1"/>
  <c r="H162" i="8" l="1"/>
  <c r="H102" i="8" s="1"/>
  <c r="H82" i="8" s="1"/>
  <c r="H16" i="8" l="1"/>
  <c r="H15" i="8" s="1"/>
  <c r="H14" i="8" s="1"/>
  <c r="H6" i="8" l="1"/>
</calcChain>
</file>

<file path=xl/sharedStrings.xml><?xml version="1.0" encoding="utf-8"?>
<sst xmlns="http://schemas.openxmlformats.org/spreadsheetml/2006/main" count="728" uniqueCount="357">
  <si>
    <t>PRIHODI UKUPNO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</si>
  <si>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</si>
  <si>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</si>
  <si>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</si>
  <si>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</si>
  <si>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</si>
  <si>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</si>
  <si>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</si>
  <si>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</si>
  <si>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Naziv rashoda</t>
  </si>
  <si>
    <t>Rashodi poslovanja</t>
  </si>
  <si>
    <t>Rashodi za zaposlene</t>
  </si>
  <si>
    <t>Rashodi za nabavu nefinancijske imovine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</si>
  <si>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</si>
  <si>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</si>
  <si>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</si>
  <si>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</si>
  <si>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</si>
  <si>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</si>
  <si>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</si>
  <si>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</si>
  <si>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</si>
  <si>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</si>
  <si>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</si>
  <si>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</si>
  <si>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</si>
  <si>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</si>
  <si>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</si>
  <si>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</si>
  <si>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</si>
  <si>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</si>
  <si>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</si>
  <si>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</si>
  <si>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</si>
  <si>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</si>
  <si>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</si>
  <si>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</si>
  <si>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</si>
  <si>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</si>
  <si>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</si>
  <si>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</si>
  <si>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</si>
  <si>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</si>
  <si>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</si>
  <si>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</si>
  <si>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</si>
  <si>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</si>
  <si>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</si>
  <si>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</si>
  <si>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</si>
  <si>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</si>
  <si>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</si>
  <si>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</si>
  <si>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</si>
  <si>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</si>
  <si>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</si>
  <si>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</si>
  <si>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</si>
  <si>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</si>
  <si>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</si>
  <si>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</si>
  <si>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</si>
  <si>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</si>
  <si>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</si>
  <si>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Službena odjeća i obuća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</si>
  <si>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</si>
  <si>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</si>
  <si>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</si>
  <si>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</si>
  <si>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</si>
  <si>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</si>
  <si>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</si>
  <si>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Izvor financiranja 1.1.</t>
  </si>
  <si>
    <t>Sitni inventar i auto gume</t>
  </si>
  <si>
    <t>Službena, radna i zaštitna odjeća i obuća</t>
  </si>
  <si>
    <t>Usluge telefona, pošte i prijevoza</t>
  </si>
  <si>
    <t>Materijal i dijelovi za tekuće i investicijsko održavanje</t>
  </si>
  <si>
    <t>Plaće (Bruto)</t>
  </si>
  <si>
    <t>Naknade za prijevoz, za rad na terenu i odvojeni život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</si>
  <si>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</si>
  <si>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</si>
  <si>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</si>
  <si>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</si>
  <si>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</si>
  <si>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</si>
  <si>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Rezultat poslovanja</t>
  </si>
  <si>
    <t>Višak/manjak prihoda</t>
  </si>
  <si>
    <t>Višak prihoda</t>
  </si>
  <si>
    <t>Manjak prihoda</t>
  </si>
  <si>
    <t xml:space="preserve">VLASTITI PRIHODI </t>
  </si>
  <si>
    <t>OSNOVNO OBRAZOVANJE - ZAKONSKI STANDARDI</t>
  </si>
  <si>
    <t>Redovni poslovi ustanova osnovnog obrazovanja</t>
  </si>
  <si>
    <t>OPĆI PRIHODI I PRIMICI-decentralizacija</t>
  </si>
  <si>
    <t>Ostali mat.za potrebe redovi. poslo.</t>
  </si>
  <si>
    <t>Električna energija</t>
  </si>
  <si>
    <t>Plin</t>
  </si>
  <si>
    <t>Gorivo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</si>
  <si>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</si>
  <si>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</si>
  <si>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</si>
  <si>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</si>
  <si>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</si>
  <si>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</si>
  <si>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</si>
  <si>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</si>
  <si>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</si>
  <si>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</si>
  <si>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</si>
  <si>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</si>
  <si>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</si>
  <si>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</si>
  <si>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</si>
  <si>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</si>
  <si>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</si>
  <si>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</si>
  <si>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 xml:space="preserve">Sitni inventar  </t>
  </si>
  <si>
    <t>Rashodi za sl.putovanja</t>
  </si>
  <si>
    <t>Ostale usluge za komunikaciju i prijevoz</t>
  </si>
  <si>
    <t>Ostale usluge tekućeg i investicijskog održavanja</t>
  </si>
  <si>
    <t>Izvor financiranja 5.7.</t>
  </si>
  <si>
    <t>POMOĆI MINISTARSTVA - prijenos EU</t>
  </si>
  <si>
    <t>Projekt Baltazar 7</t>
  </si>
  <si>
    <t>Projekt Baltazar 8</t>
  </si>
  <si>
    <t>Sitni inventar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</si>
  <si>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</si>
  <si>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</si>
  <si>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</si>
  <si>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</si>
  <si>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</si>
  <si>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</si>
  <si>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</si>
  <si>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 xml:space="preserve">PRIHODI ZA POSEBNE NAMJENE </t>
  </si>
  <si>
    <t>Naknade građanima i kućanstvima u naravi-radni udžbenici</t>
  </si>
  <si>
    <t>Prihodi od prodaje nefinancijske imovine</t>
  </si>
  <si>
    <t>Prihodi od prodaje građevinskog objekta</t>
  </si>
  <si>
    <t>Prihod od prodaje stanova u društvenom vlasništvu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</si>
  <si>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</si>
  <si>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</si>
  <si>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</si>
  <si>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</si>
  <si>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</si>
  <si>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</si>
  <si>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</si>
  <si>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Prihodi od prodaje proizvedene dugo.imovine</t>
  </si>
  <si>
    <t>Ugovore o djelu</t>
  </si>
  <si>
    <t xml:space="preserve">Ostali rashodi  </t>
  </si>
  <si>
    <t>Ostale tekuće donacije u naravi</t>
  </si>
  <si>
    <t>Ugovor o djelu</t>
  </si>
  <si>
    <t>POSEBNE NEMJENE</t>
  </si>
  <si>
    <t>POMOĆI</t>
  </si>
  <si>
    <t>5.2.Pomoći-Ministarstvo</t>
  </si>
  <si>
    <t>5.4. Pomoći - JLS</t>
  </si>
  <si>
    <t>NEFINANCIJSKA IMOVINA</t>
  </si>
  <si>
    <t>7.1.Prihodi od prodaje nefinancijske imovine</t>
  </si>
  <si>
    <t>PRENESENI VIŠAK PRIHODA</t>
  </si>
  <si>
    <t>6 PRIHODI POSLOVANJA</t>
  </si>
  <si>
    <t>7 PRIHODI OD PRODAJE NEFINANCIJSKE IMOVINE</t>
  </si>
  <si>
    <t>3 RASHODI  POSLOVANJA</t>
  </si>
  <si>
    <t>4 RASHODI ZA NABAVU NEFINANCIJSKE IMOVINE</t>
  </si>
  <si>
    <t>Projekcija proračuna za 2026.</t>
  </si>
  <si>
    <t>VIŠAK/MANJAK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</si>
  <si>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</si>
  <si>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</si>
  <si>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</si>
  <si>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</si>
  <si>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</si>
  <si>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</si>
  <si>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RASHODII UKUPNO</t>
  </si>
  <si>
    <t>RAZDJEL 006</t>
  </si>
  <si>
    <t>GLAVA 00620</t>
  </si>
  <si>
    <t>UO ZA OBRAZOVANJE, KULTURU, SPORT I TEHNIČKU KULTURU</t>
  </si>
  <si>
    <t>OBRAZOVANJE</t>
  </si>
  <si>
    <t>Sudske pristojbe</t>
  </si>
  <si>
    <t>Usl.tek.i inv.održavanja</t>
  </si>
  <si>
    <t>OPĆI PRIHODI I PRIMICI-
E-Tehničar, održavanje, oprema</t>
  </si>
  <si>
    <t>Kapitalne donacije</t>
  </si>
  <si>
    <t>Izvršenje 2023.</t>
  </si>
  <si>
    <t>RAZDJEL 005</t>
  </si>
  <si>
    <t>UO ZA ZDRAVSTVO, SOC.POLITIKU,BRANITELJE, CIVILNO DRUŠTVO I MLADE</t>
  </si>
  <si>
    <t>GLAVA 00530</t>
  </si>
  <si>
    <t>SOCIJALNA SKRB</t>
  </si>
  <si>
    <t>SOCIJALNA ZAŠTITA - IZNAD STANDARDA</t>
  </si>
  <si>
    <t>Pomoć obiteljima i samcima</t>
  </si>
  <si>
    <t>OPĆI PRIHODI I PRIMICI-dječji participativni proračun</t>
  </si>
  <si>
    <t>Proračun za 2025.</t>
  </si>
  <si>
    <t>Projekcija proračuna za 2027.</t>
  </si>
  <si>
    <t>S V E U K U P N O:</t>
  </si>
  <si>
    <t>Plan 2024.
(II. REBALANS)</t>
  </si>
  <si>
    <t xml:space="preserve">Naknade građanima  </t>
  </si>
  <si>
    <t>Pomoći osobama s invaliditetom</t>
  </si>
  <si>
    <t>Nagrade/uskrsnica</t>
  </si>
  <si>
    <t>Otpremnine i pomoći</t>
  </si>
  <si>
    <t>Regres</t>
  </si>
  <si>
    <t>Prekovremeni rad</t>
  </si>
  <si>
    <t>Posebni uvjeti</t>
  </si>
  <si>
    <t>Božićnica/dar djeci</t>
  </si>
  <si>
    <t>Prihodi iz nadležnog proračuna za nabavu nefinan. Imovine</t>
  </si>
  <si>
    <t>Pomoć osobama s invaliditetom</t>
  </si>
  <si>
    <t>Glavni program B01</t>
  </si>
  <si>
    <t>Glavni program J01</t>
  </si>
  <si>
    <t>OPĆI PRIHODI I PRIMICI</t>
  </si>
  <si>
    <t>MINISTARSTVO</t>
  </si>
  <si>
    <t>MINISTARSTVO - prijenos EU</t>
  </si>
  <si>
    <t>Dnevnice za slu.putovanja u zemlji</t>
  </si>
  <si>
    <t>Naknada za smještaj na službenom putovanja u zemlji</t>
  </si>
  <si>
    <t>Naknada za prijevoz na službenom putovanju u zemlji</t>
  </si>
  <si>
    <t>Literatura (publikacija, časopisi…)</t>
  </si>
  <si>
    <t>Materijal i sredstva za čišće.i odr.</t>
  </si>
  <si>
    <t>Materijal za higijenske potrebe i njegu</t>
  </si>
  <si>
    <t>Mate. i dijelovi za tekuće i inve. održavanje građ. objekta</t>
  </si>
  <si>
    <t>Mate. i dijelovi za tekuće i inve. održavanje postrojenja i opreme</t>
  </si>
  <si>
    <t>Mate. i dijelovi za tekuće i inve. održavanje transportnih sredstava</t>
  </si>
  <si>
    <t>Ostali mate. i dijelovi za tekuće i inve. održavanje</t>
  </si>
  <si>
    <t>Usluge tekućeg i inve. održavanja građevinskog objekta</t>
  </si>
  <si>
    <t>Usluge tekućeg i inve. održavanja postrojenja i opreme</t>
  </si>
  <si>
    <t>Usluge tekućeg i inve. održavanja prijevoznih sredstava</t>
  </si>
  <si>
    <t>Ostale usluge tekućeg i inve. održavanja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</si>
  <si>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</si>
  <si>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</si>
  <si>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</si>
  <si>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</si>
  <si>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</si>
  <si>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Usluge pri registraciji prijevoznih sredstava</t>
  </si>
  <si>
    <t>Premija osiguranja prijevoznih sredstava</t>
  </si>
  <si>
    <t>Otpremina</t>
  </si>
  <si>
    <t>Pomoći</t>
  </si>
  <si>
    <t>Izvor financiranja 7.1.1</t>
  </si>
  <si>
    <t>Namirnice</t>
  </si>
  <si>
    <t>Film i izrada fotografija</t>
  </si>
  <si>
    <t>Ostale nespomenute usluge</t>
  </si>
  <si>
    <t>PROGRAM 1005</t>
  </si>
  <si>
    <t>PROGRAM 1020</t>
  </si>
  <si>
    <t>Aktivnost T100082</t>
  </si>
  <si>
    <t>PROGRAM 1017</t>
  </si>
  <si>
    <t>Aktivnost T100058</t>
  </si>
  <si>
    <t>Usluge ažuriranja računalnih baza</t>
  </si>
  <si>
    <t>Otpremnine</t>
  </si>
  <si>
    <t>Dnevnice za sl. put</t>
  </si>
  <si>
    <t>Naknada za smještaj na sl.putu</t>
  </si>
  <si>
    <t>Naknada za prijevoz na sl.putu</t>
  </si>
  <si>
    <t>Ostali rashodi na sl.putu</t>
  </si>
  <si>
    <t>Ostali materijal za potr.redov.poslovanja</t>
  </si>
  <si>
    <t>Literatura i publikacije</t>
  </si>
  <si>
    <t>Materijal i sredstva za čišćenje i održavanje</t>
  </si>
  <si>
    <t>Materijal za higijenske potrebe</t>
  </si>
  <si>
    <t>Materijal za tekuće i inv.održavanje građevinskog objekta</t>
  </si>
  <si>
    <t>Materijal za tekuće i inv.održavanje opreme</t>
  </si>
  <si>
    <t>Materijal za tekuće i inv.održavanje prijevoznih sredstava</t>
  </si>
  <si>
    <t>Usluge tekućeg i inv.održavanja građevinskog objekta</t>
  </si>
  <si>
    <t>Usluge tekućeg i inv.održavanja opreme</t>
  </si>
  <si>
    <t>Usluge tekućeg i inv.održavanja prijevoznih sredstava</t>
  </si>
  <si>
    <t>Ostale usluge tekućeg i inv.održavanja</t>
  </si>
  <si>
    <t>Dimnjačarske i eko usluge</t>
  </si>
  <si>
    <t>Premije osiguranja prijevoznih nsredstava</t>
  </si>
  <si>
    <t>Aktivnost A101701</t>
  </si>
  <si>
    <t>A1. PRIHODI I RASHODI PREMA EKONOMSKOJ KLASIFIKACIJI</t>
  </si>
  <si>
    <t>Razred / Skupina</t>
  </si>
  <si>
    <t>A2. PRIHODI I RASHODI PREMA IZVORIMA FINANCIRANJA</t>
  </si>
  <si>
    <t>UKUPNI PRIHODI</t>
  </si>
  <si>
    <t>Prihodi poslovanja</t>
  </si>
  <si>
    <t>Vlastiti izvori</t>
  </si>
  <si>
    <t>1.1.</t>
  </si>
  <si>
    <t>5.2.</t>
  </si>
  <si>
    <t>Opći prihodi i primici - izvorna</t>
  </si>
  <si>
    <t>Opći prihodi i primici - decentralizacija</t>
  </si>
  <si>
    <t>Donacije</t>
  </si>
  <si>
    <t>Preneseni višak vlastitih prihoda</t>
  </si>
  <si>
    <t>Preneseni višak prihoda za posebne namjene</t>
  </si>
  <si>
    <t>Prihodi za posebne namjene</t>
  </si>
  <si>
    <t>Pomoći-Ministarstvo</t>
  </si>
  <si>
    <t>Preneseni manjak prihoda pomoći</t>
  </si>
  <si>
    <t>Pomoći - JLS</t>
  </si>
  <si>
    <t>5.2.1.</t>
  </si>
  <si>
    <t>4.3.1.</t>
  </si>
  <si>
    <t>6.2.1.</t>
  </si>
  <si>
    <t>5.7.</t>
  </si>
  <si>
    <t>Pomoći-Ministarstvo prijenos EU</t>
  </si>
  <si>
    <t>7.1.1.</t>
  </si>
  <si>
    <t>Preneseni višak prihoda od prodaje nefi.imovine</t>
  </si>
  <si>
    <t>3.1.1.</t>
  </si>
  <si>
    <t>Obrazovanje</t>
  </si>
  <si>
    <t>Predškolsko i osnovno obrazovanje</t>
  </si>
  <si>
    <t>Osnovno obrazovanje</t>
  </si>
  <si>
    <t>Usluge obrazovanja koje nisu drugdje svrstane</t>
  </si>
  <si>
    <t>Socijalna srkb</t>
  </si>
  <si>
    <t>Aktivnosti socijalne zaštote koje nisu drugdje svrstane</t>
  </si>
  <si>
    <t>B1 RAČUN FINANCIRANJA PREMA EKONOMSKOJ KLASIFIKACIJI</t>
  </si>
  <si>
    <t>B2 RAČUN FINANCIRANJA PREMA IZVORIM FINANCIRANJA</t>
  </si>
  <si>
    <t>Namjenski primici</t>
  </si>
  <si>
    <t>…</t>
  </si>
  <si>
    <t xml:space="preserve">UKUPNO IZDACI </t>
  </si>
  <si>
    <t>Vlastii prihodi</t>
  </si>
  <si>
    <t>Ostali prihodi za posebne namjene</t>
  </si>
  <si>
    <t>5.4.1.</t>
  </si>
  <si>
    <t>A3. RASHODI PREMA FUNKCIJSKOJ KLASIFIKACIJI</t>
  </si>
  <si>
    <t>1.3.</t>
  </si>
  <si>
    <t>Građevinski objekti</t>
  </si>
  <si>
    <t>Zgrade znanstvenih i obrazovnih institucija</t>
  </si>
  <si>
    <t>Aktivnost A102002</t>
  </si>
  <si>
    <t>Aktivnost A1000011</t>
  </si>
  <si>
    <t>Tekući projekt T102001</t>
  </si>
  <si>
    <t>Aktivnost T102007</t>
  </si>
  <si>
    <t>Izvor 5.</t>
  </si>
  <si>
    <t>Izvor 1.</t>
  </si>
  <si>
    <t>Decentralizacija</t>
  </si>
  <si>
    <t>Aktivnost A102001</t>
  </si>
  <si>
    <t xml:space="preserve">Dopunski nastavni i vannastavni program škola i obrazovnih ustanova </t>
  </si>
  <si>
    <t>Izvor 3.</t>
  </si>
  <si>
    <t>Izvor 1.3.</t>
  </si>
  <si>
    <t>Izvor 1.1.</t>
  </si>
  <si>
    <t>Financiranje - ostalih rashoda škole</t>
  </si>
  <si>
    <t>Izvor 3.1</t>
  </si>
  <si>
    <t>Izvor 3.1.1</t>
  </si>
  <si>
    <t>Izvor 4.</t>
  </si>
  <si>
    <t>Izvor 4.3.</t>
  </si>
  <si>
    <t>Izvor 4.3.1</t>
  </si>
  <si>
    <t>Izvor 5.2.</t>
  </si>
  <si>
    <t>Izvor 5.2.1</t>
  </si>
  <si>
    <t>MINISTARSTVO PK</t>
  </si>
  <si>
    <t>Izvor 5.4.</t>
  </si>
  <si>
    <t>JLS</t>
  </si>
  <si>
    <t>Izvor 5.4.1</t>
  </si>
  <si>
    <t>JLS PK</t>
  </si>
  <si>
    <t>Izvor 5.7.</t>
  </si>
  <si>
    <t>MINISTARSTVO - PRIJENOS EU</t>
  </si>
  <si>
    <t>Izvor 5.7.1.</t>
  </si>
  <si>
    <t>MINISTARSTVO PRIJENOS EU PK</t>
  </si>
  <si>
    <t>Izvor 6.</t>
  </si>
  <si>
    <t>REFUNDACIJE</t>
  </si>
  <si>
    <t>Izvor 6.2.</t>
  </si>
  <si>
    <t>Izvor 6.2.1</t>
  </si>
  <si>
    <t>DONACIJE PK</t>
  </si>
  <si>
    <t>Izvor 7.</t>
  </si>
  <si>
    <t>PRIH. OD PRODAJE NEFINANCIJSKE IMOVINE I NAKNA.S NASLOVA OSIG.</t>
  </si>
  <si>
    <t>Izvor 7.1.</t>
  </si>
  <si>
    <t>Aktivnost A102009</t>
  </si>
  <si>
    <t>Fotonapon PPA</t>
  </si>
  <si>
    <t>Dopunska sredstva za materijalne rashode i opremu škole</t>
  </si>
  <si>
    <t>USTANOVE U OBRAZOVANJU</t>
  </si>
  <si>
    <t>I rebalans za 2025.</t>
  </si>
  <si>
    <t>5.7.1.</t>
  </si>
  <si>
    <t>Pomoći temeljem prijenosa EU sredstava</t>
  </si>
  <si>
    <t>Kapitalne pomoći iz državnog prorčun temeljem prijenosa EU sredstava</t>
  </si>
  <si>
    <t>Zgrade znanstvenih i obrazovnih institucija (fakuleti, škole, vrtići i sl.)</t>
  </si>
  <si>
    <t>II rebalans za 2025.</t>
  </si>
  <si>
    <t>Stipendije i školarine</t>
  </si>
  <si>
    <t>II REBELANS FINANCIJSKOG PLANA OŠ KONJŠČINA, KONJŠČINA ZA 2025. GODINU</t>
  </si>
  <si>
    <t>Dnevnice za službena putovanja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</si>
  <si>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</si>
  <si>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</si>
  <si>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</si>
  <si>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Naknada za korištenje privatnog automobila u službe.svrhe</t>
  </si>
  <si>
    <t>Naknada za korištenje privatnog automobila u službene svrhe</t>
  </si>
  <si>
    <t>Ostali materijal za tekuće i inv.održavanje</t>
  </si>
  <si>
    <t>II REBALANS FINANCIJSKOG PLANA OŠ KONJŠČNA , KONJŠČINA ZA 2025. GODINU</t>
  </si>
  <si>
    <t>Zakupnine i najamnine za opremu</t>
  </si>
  <si>
    <t>Ostale 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</si>
</sst>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9" fillId="0" borderId="0"/>
    <xf numFmtId="0" fontId="37" fillId="0" borderId="0"/>
    <xf numFmtId="0" fontId="37" fillId="0" borderId="0"/>
    <xf numFmtId="0" fontId="37" fillId="0" borderId="0"/>
  </cellStyleXfs>
  <cellXfs count="35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4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4" fontId="1" fillId="0" borderId="0" xfId="0" applyNumberFormat="1" applyFont="1"/>
    <xf numFmtId="0" fontId="0" fillId="0" borderId="0" xfId="0" applyBorder="1"/>
    <xf numFmtId="4" fontId="17" fillId="2" borderId="0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19" fillId="7" borderId="3" xfId="0" applyNumberFormat="1" applyFont="1" applyFill="1" applyBorder="1" applyAlignment="1" applyProtection="1">
      <alignment horizontal="left" vertical="center" wrapText="1"/>
    </xf>
    <xf numFmtId="4" fontId="19" fillId="7" borderId="4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/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164" fontId="24" fillId="3" borderId="4" xfId="0" applyNumberFormat="1" applyFont="1" applyFill="1" applyBorder="1" applyAlignment="1" applyProtection="1">
      <alignment horizontal="right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164" fontId="23" fillId="2" borderId="4" xfId="0" applyNumberFormat="1" applyFont="1" applyFill="1" applyBorder="1" applyAlignment="1" applyProtection="1">
      <alignment horizontal="right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164" fontId="16" fillId="2" borderId="3" xfId="0" applyNumberFormat="1" applyFont="1" applyFill="1" applyBorder="1" applyAlignment="1">
      <alignment horizontal="right" wrapText="1"/>
    </xf>
    <xf numFmtId="164" fontId="25" fillId="2" borderId="4" xfId="0" applyNumberFormat="1" applyFont="1" applyFill="1" applyBorder="1" applyAlignment="1" applyProtection="1">
      <alignment horizontal="right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16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 vertical="center"/>
    </xf>
    <xf numFmtId="164" fontId="25" fillId="2" borderId="4" xfId="0" quotePrefix="1" applyNumberFormat="1" applyFont="1" applyFill="1" applyBorder="1" applyAlignment="1">
      <alignment horizontal="right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3" fillId="3" borderId="3" xfId="0" applyNumberFormat="1" applyFont="1" applyFill="1" applyBorder="1" applyAlignment="1" applyProtection="1">
      <alignment vertical="center" wrapText="1"/>
    </xf>
    <xf numFmtId="0" fontId="23" fillId="6" borderId="3" xfId="0" applyFont="1" applyFill="1" applyBorder="1"/>
    <xf numFmtId="0" fontId="24" fillId="6" borderId="3" xfId="0" applyNumberFormat="1" applyFont="1" applyFill="1" applyBorder="1" applyAlignment="1" applyProtection="1">
      <alignment vertical="center" wrapText="1"/>
    </xf>
    <xf numFmtId="4" fontId="23" fillId="6" borderId="3" xfId="0" applyNumberFormat="1" applyFont="1" applyFill="1" applyBorder="1" applyAlignment="1">
      <alignment horizontal="right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 applyProtection="1">
      <alignment horizontal="right" wrapText="1"/>
    </xf>
    <xf numFmtId="4" fontId="23" fillId="2" borderId="4" xfId="0" applyNumberFormat="1" applyFont="1" applyFill="1" applyBorder="1" applyAlignment="1" applyProtection="1">
      <alignment horizontal="right" wrapText="1"/>
    </xf>
    <xf numFmtId="4" fontId="16" fillId="2" borderId="3" xfId="0" applyNumberFormat="1" applyFont="1" applyFill="1" applyBorder="1" applyAlignment="1">
      <alignment horizontal="right"/>
    </xf>
    <xf numFmtId="4" fontId="24" fillId="2" borderId="4" xfId="0" quotePrefix="1" applyNumberFormat="1" applyFont="1" applyFill="1" applyBorder="1" applyAlignment="1">
      <alignment horizontal="right" wrapText="1"/>
    </xf>
    <xf numFmtId="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/>
    </xf>
    <xf numFmtId="0" fontId="25" fillId="2" borderId="3" xfId="0" quotePrefix="1" applyFont="1" applyFill="1" applyBorder="1" applyAlignment="1">
      <alignment horizontal="left" wrapText="1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4" xfId="0" quotePrefix="1" applyNumberFormat="1" applyFont="1" applyFill="1" applyBorder="1" applyAlignment="1">
      <alignment horizontal="right" wrapText="1"/>
    </xf>
    <xf numFmtId="4" fontId="18" fillId="0" borderId="3" xfId="0" applyNumberFormat="1" applyFont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4" fillId="2" borderId="3" xfId="0" applyNumberFormat="1" applyFont="1" applyFill="1" applyBorder="1" applyAlignment="1" applyProtection="1">
      <alignment vertical="center" wrapText="1"/>
    </xf>
    <xf numFmtId="4" fontId="15" fillId="3" borderId="4" xfId="0" applyNumberFormat="1" applyFont="1" applyFill="1" applyBorder="1" applyAlignment="1">
      <alignment horizontal="right"/>
    </xf>
    <xf numFmtId="0" fontId="23" fillId="3" borderId="3" xfId="0" applyNumberFormat="1" applyFont="1" applyFill="1" applyBorder="1" applyAlignment="1" applyProtection="1">
      <alignment horizontal="left" vertical="center"/>
    </xf>
    <xf numFmtId="4" fontId="23" fillId="3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16" fillId="2" borderId="4" xfId="0" applyNumberFormat="1" applyFont="1" applyFill="1" applyBorder="1" applyAlignment="1">
      <alignment horizontal="right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15" fillId="2" borderId="4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0" fontId="28" fillId="0" borderId="0" xfId="0" applyFont="1"/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0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right" wrapText="1"/>
    </xf>
    <xf numFmtId="0" fontId="31" fillId="2" borderId="3" xfId="0" quotePrefix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/>
    </xf>
    <xf numFmtId="0" fontId="31" fillId="2" borderId="3" xfId="0" applyFont="1" applyFill="1" applyBorder="1" applyAlignment="1">
      <alignment horizontal="left" vertical="center" wrapText="1"/>
    </xf>
    <xf numFmtId="4" fontId="33" fillId="0" borderId="3" xfId="0" applyNumberFormat="1" applyFont="1" applyFill="1" applyBorder="1" applyAlignment="1">
      <alignment horizontal="right" wrapText="1"/>
    </xf>
    <xf numFmtId="0" fontId="32" fillId="2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4" fontId="35" fillId="0" borderId="3" xfId="0" applyNumberFormat="1" applyFont="1" applyFill="1" applyBorder="1" applyAlignment="1">
      <alignment vertical="top" wrapText="1"/>
    </xf>
    <xf numFmtId="0" fontId="1" fillId="0" borderId="3" xfId="0" applyFont="1" applyBorder="1"/>
    <xf numFmtId="4" fontId="1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0" fontId="0" fillId="4" borderId="3" xfId="0" applyFill="1" applyBorder="1"/>
    <xf numFmtId="4" fontId="36" fillId="8" borderId="3" xfId="0" applyNumberFormat="1" applyFont="1" applyFill="1" applyBorder="1"/>
    <xf numFmtId="0" fontId="23" fillId="0" borderId="0" xfId="0" applyFont="1" applyFill="1" applyBorder="1"/>
    <xf numFmtId="0" fontId="24" fillId="0" borderId="0" xfId="0" applyNumberFormat="1" applyFont="1" applyFill="1" applyBorder="1" applyAlignment="1" applyProtection="1">
      <alignment vertical="center" wrapText="1"/>
    </xf>
    <xf numFmtId="4" fontId="23" fillId="0" borderId="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9" borderId="4" xfId="0" applyNumberFormat="1" applyFont="1" applyFill="1" applyBorder="1" applyAlignment="1">
      <alignment horizontal="right"/>
    </xf>
    <xf numFmtId="4" fontId="21" fillId="11" borderId="4" xfId="0" applyNumberFormat="1" applyFont="1" applyFill="1" applyBorder="1" applyAlignment="1" applyProtection="1">
      <alignment horizontal="right" wrapText="1"/>
    </xf>
    <xf numFmtId="4" fontId="21" fillId="1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4" fontId="7" fillId="10" borderId="4" xfId="0" applyNumberFormat="1" applyFont="1" applyFill="1" applyBorder="1" applyAlignment="1">
      <alignment horizontal="right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4" fontId="5" fillId="9" borderId="4" xfId="0" applyNumberFormat="1" applyFont="1" applyFill="1" applyBorder="1" applyAlignment="1">
      <alignment horizontal="right"/>
    </xf>
    <xf numFmtId="4" fontId="10" fillId="4" borderId="3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3" xfId="0" quotePrefix="1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>
      <alignment horizontal="right" wrapText="1"/>
    </xf>
    <xf numFmtId="164" fontId="16" fillId="0" borderId="4" xfId="0" applyNumberFormat="1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4" fontId="21" fillId="11" borderId="3" xfId="0" applyNumberFormat="1" applyFont="1" applyFill="1" applyBorder="1" applyAlignment="1" applyProtection="1">
      <alignment horizontal="right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4" fontId="21" fillId="12" borderId="3" xfId="0" applyNumberFormat="1" applyFont="1" applyFill="1" applyBorder="1" applyAlignment="1" applyProtection="1">
      <alignment horizontal="right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4" fontId="7" fillId="10" borderId="3" xfId="0" applyNumberFormat="1" applyFont="1" applyFill="1" applyBorder="1" applyAlignment="1">
      <alignment horizontal="right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4" fontId="7" fillId="9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5" fillId="4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6" fillId="6" borderId="3" xfId="0" applyFont="1" applyFill="1" applyBorder="1"/>
    <xf numFmtId="0" fontId="36" fillId="0" borderId="3" xfId="0" applyFont="1" applyBorder="1"/>
    <xf numFmtId="4" fontId="25" fillId="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7" fillId="13" borderId="3" xfId="0" applyNumberFormat="1" applyFont="1" applyFill="1" applyBorder="1" applyAlignment="1" applyProtection="1">
      <alignment horizontal="left" vertical="center" wrapText="1"/>
    </xf>
    <xf numFmtId="4" fontId="7" fillId="13" borderId="3" xfId="0" applyNumberFormat="1" applyFont="1" applyFill="1" applyBorder="1" applyAlignment="1" applyProtection="1">
      <alignment horizontal="right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36" fillId="6" borderId="3" xfId="0" applyNumberFormat="1" applyFont="1" applyFill="1" applyBorder="1"/>
    <xf numFmtId="4" fontId="36" fillId="0" borderId="3" xfId="0" applyNumberFormat="1" applyFont="1" applyBorder="1"/>
    <xf numFmtId="4" fontId="0" fillId="0" borderId="3" xfId="0" applyNumberFormat="1" applyBorder="1"/>
    <xf numFmtId="4" fontId="8" fillId="2" borderId="4" xfId="0" quotePrefix="1" applyNumberFormat="1" applyFont="1" applyFill="1" applyBorder="1" applyAlignment="1">
      <alignment horizontal="right" wrapText="1"/>
    </xf>
    <xf numFmtId="4" fontId="25" fillId="2" borderId="3" xfId="0" quotePrefix="1" applyNumberFormat="1" applyFont="1" applyFill="1" applyBorder="1" applyAlignment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8" fillId="0" borderId="0" xfId="0" applyFont="1" applyAlignment="1">
      <alignment horizontal="center" wrapText="1"/>
    </xf>
    <xf numFmtId="0" fontId="41" fillId="0" borderId="3" xfId="0" applyFont="1" applyBorder="1"/>
    <xf numFmtId="0" fontId="3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1" fillId="2" borderId="0" xfId="0" applyFont="1" applyFill="1" applyBorder="1" applyAlignment="1">
      <alignment vertical="center" wrapText="1"/>
    </xf>
    <xf numFmtId="4" fontId="3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3" fillId="2" borderId="3" xfId="4" applyFont="1" applyFill="1" applyBorder="1" applyAlignment="1">
      <alignment horizontal="left" vertical="center" wrapText="1"/>
    </xf>
    <xf numFmtId="0" fontId="44" fillId="2" borderId="3" xfId="4" applyFont="1" applyFill="1" applyBorder="1" applyAlignment="1">
      <alignment horizontal="left" vertical="center" wrapText="1"/>
    </xf>
    <xf numFmtId="0" fontId="45" fillId="2" borderId="3" xfId="4" quotePrefix="1" applyFont="1" applyFill="1" applyBorder="1" applyAlignment="1">
      <alignment horizontal="left" vertical="center" wrapText="1"/>
    </xf>
    <xf numFmtId="0" fontId="43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horizontal="left" vertical="center" wrapText="1" indent="2"/>
    </xf>
    <xf numFmtId="0" fontId="46" fillId="0" borderId="3" xfId="4" applyFont="1" applyBorder="1" applyAlignment="1">
      <alignment horizontal="center"/>
    </xf>
    <xf numFmtId="0" fontId="46" fillId="0" borderId="3" xfId="4" applyFont="1" applyBorder="1"/>
    <xf numFmtId="0" fontId="45" fillId="2" borderId="3" xfId="4" applyFont="1" applyFill="1" applyBorder="1" applyAlignment="1">
      <alignment horizontal="left" vertical="center" wrapText="1" indent="1"/>
    </xf>
    <xf numFmtId="0" fontId="45" fillId="2" borderId="3" xfId="4" applyFont="1" applyFill="1" applyBorder="1" applyAlignment="1">
      <alignment horizontal="left" vertical="center" indent="1"/>
    </xf>
    <xf numFmtId="0" fontId="47" fillId="3" borderId="3" xfId="4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 applyProtection="1">
      <alignment horizontal="left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25" fillId="2" borderId="0" xfId="0" applyNumberFormat="1" applyFont="1" applyFill="1" applyBorder="1" applyAlignment="1" applyProtection="1">
      <alignment vertical="center" wrapText="1"/>
    </xf>
    <xf numFmtId="4" fontId="16" fillId="2" borderId="0" xfId="0" applyNumberFormat="1" applyFont="1" applyFill="1" applyBorder="1" applyAlignment="1">
      <alignment horizontal="right"/>
    </xf>
    <xf numFmtId="14" fontId="41" fillId="0" borderId="3" xfId="0" applyNumberFormat="1" applyFont="1" applyBorder="1"/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7" fillId="4" borderId="3" xfId="0" applyNumberFormat="1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49" fillId="0" borderId="0" xfId="0" applyFont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4" fontId="5" fillId="14" borderId="4" xfId="0" applyNumberFormat="1" applyFont="1" applyFill="1" applyBorder="1" applyAlignment="1">
      <alignment horizontal="right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4" fontId="5" fillId="14" borderId="3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4" fontId="5" fillId="15" borderId="4" xfId="0" applyNumberFormat="1" applyFont="1" applyFill="1" applyBorder="1" applyAlignment="1">
      <alignment horizontal="right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4" fontId="15" fillId="15" borderId="4" xfId="0" applyNumberFormat="1" applyFont="1" applyFill="1" applyBorder="1" applyAlignment="1">
      <alignment horizontal="right"/>
    </xf>
    <xf numFmtId="4" fontId="15" fillId="14" borderId="4" xfId="0" applyNumberFormat="1" applyFont="1" applyFill="1" applyBorder="1" applyAlignment="1">
      <alignment horizontal="right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4" fontId="15" fillId="5" borderId="4" xfId="0" applyNumberFormat="1" applyFont="1" applyFill="1" applyBorder="1" applyAlignment="1">
      <alignment horizontal="right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26" fillId="15" borderId="4" xfId="0" applyNumberFormat="1" applyFont="1" applyFill="1" applyBorder="1" applyAlignment="1" applyProtection="1">
      <alignment horizontal="left" vertical="center" wrapText="1"/>
    </xf>
    <xf numFmtId="4" fontId="7" fillId="14" borderId="4" xfId="0" applyNumberFormat="1" applyFont="1" applyFill="1" applyBorder="1" applyAlignment="1">
      <alignment horizontal="right"/>
    </xf>
    <xf numFmtId="4" fontId="7" fillId="5" borderId="4" xfId="0" applyNumberFormat="1" applyFont="1" applyFill="1" applyBorder="1" applyAlignment="1">
      <alignment horizontal="right"/>
    </xf>
    <xf numFmtId="0" fontId="15" fillId="9" borderId="4" xfId="0" applyNumberFormat="1" applyFont="1" applyFill="1" applyBorder="1" applyAlignment="1" applyProtection="1">
      <alignment horizontal="left" vertical="center" wrapText="1"/>
    </xf>
    <xf numFmtId="4" fontId="15" fillId="9" borderId="4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0" fontId="41" fillId="0" borderId="0" xfId="0" applyFont="1" applyBorder="1"/>
    <xf numFmtId="0" fontId="12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wrapText="1"/>
      <protection hidden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0" fillId="3" borderId="3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8" borderId="1" xfId="0" quotePrefix="1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48" fillId="0" borderId="0" xfId="0" applyFont="1" applyBorder="1" applyAlignment="1">
      <alignment horizontal="center"/>
    </xf>
    <xf numFmtId="0" fontId="40" fillId="0" borderId="0" xfId="4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22" fillId="14" borderId="1" xfId="0" applyNumberFormat="1" applyFont="1" applyFill="1" applyBorder="1" applyAlignment="1" applyProtection="1">
      <alignment horizontal="left" vertical="center" wrapText="1"/>
    </xf>
    <xf numFmtId="0" fontId="22" fillId="14" borderId="2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5" fillId="15" borderId="1" xfId="0" applyNumberFormat="1" applyFont="1" applyFill="1" applyBorder="1" applyAlignment="1" applyProtection="1">
      <alignment horizontal="left" vertical="center" wrapText="1"/>
    </xf>
    <xf numFmtId="0" fontId="5" fillId="15" borderId="2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 indent="1"/>
    </xf>
    <xf numFmtId="0" fontId="15" fillId="2" borderId="2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 inden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21" fillId="11" borderId="1" xfId="0" applyNumberFormat="1" applyFont="1" applyFill="1" applyBorder="1" applyAlignment="1" applyProtection="1">
      <alignment horizontal="left" vertical="center" wrapText="1"/>
    </xf>
    <xf numFmtId="0" fontId="21" fillId="11" borderId="2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1" xfId="0" applyNumberFormat="1" applyFont="1" applyFill="1" applyBorder="1" applyAlignment="1" applyProtection="1">
      <alignment horizontal="left" vertical="center" wrapText="1"/>
    </xf>
    <xf numFmtId="0" fontId="21" fillId="12" borderId="2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15" fillId="14" borderId="1" xfId="0" applyNumberFormat="1" applyFont="1" applyFill="1" applyBorder="1" applyAlignment="1" applyProtection="1">
      <alignment horizontal="left" vertical="center" wrapText="1"/>
    </xf>
    <xf numFmtId="0" fontId="15" fillId="14" borderId="2" xfId="0" applyNumberFormat="1" applyFont="1" applyFill="1" applyBorder="1" applyAlignment="1" applyProtection="1">
      <alignment horizontal="left" vertical="center" wrapText="1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2" xfId="0" applyNumberFormat="1" applyFont="1" applyFill="1" applyBorder="1" applyAlignment="1" applyProtection="1">
      <alignment horizontal="left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15" fillId="15" borderId="1" xfId="0" applyNumberFormat="1" applyFont="1" applyFill="1" applyBorder="1" applyAlignment="1" applyProtection="1">
      <alignment horizontal="left" vertical="center" wrapText="1"/>
    </xf>
    <xf numFmtId="0" fontId="15" fillId="15" borderId="2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7" fillId="10" borderId="1" xfId="0" applyNumberFormat="1" applyFont="1" applyFill="1" applyBorder="1" applyAlignment="1" applyProtection="1">
      <alignment horizontal="left" vertical="center" wrapText="1"/>
    </xf>
    <xf numFmtId="0" fontId="7" fillId="10" borderId="2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horizontal="left" vertical="center" wrapText="1"/>
    </xf>
    <xf numFmtId="0" fontId="7" fillId="13" borderId="4" xfId="0" applyNumberFormat="1" applyFont="1" applyFill="1" applyBorder="1" applyAlignment="1" applyProtection="1">
      <alignment horizontal="left" vertical="center" wrapText="1"/>
    </xf>
    <xf numFmtId="0" fontId="22" fillId="15" borderId="1" xfId="0" applyNumberFormat="1" applyFont="1" applyFill="1" applyBorder="1" applyAlignment="1" applyProtection="1">
      <alignment horizontal="left" vertical="center" wrapText="1"/>
    </xf>
    <xf numFmtId="0" fontId="22" fillId="15" borderId="2" xfId="0" applyNumberFormat="1" applyFont="1" applyFill="1" applyBorder="1" applyAlignment="1" applyProtection="1">
      <alignment horizontal="left" vertical="center" wrapText="1"/>
    </xf>
    <xf numFmtId="0" fontId="22" fillId="15" borderId="4" xfId="0" applyNumberFormat="1" applyFont="1" applyFill="1" applyBorder="1" applyAlignment="1" applyProtection="1">
      <alignment horizontal="left" vertical="center" wrapText="1"/>
    </xf>
  </cellXfs>
  <cellStyles count="5">
    <cellStyle name="Normalno" xfId="0" builtinId="0"/>
    <cellStyle name="Normalno 2" xfId="2"/>
    <cellStyle name="Normalno 2 2" xfId="4"/>
    <cellStyle name="Normalno 3" xfId="3"/>
    <cellStyle name="Normalno 4" xfId="1"/>
  </cellStyles>
  <dxfs count="0"/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Layout" topLeftCell="A3" zoomScaleNormal="100" workbookViewId="0">
      <selection activeCell="H10" sqref="H10"/>
    </sheetView>
  </sheetViews>
  <sheetFormatPr defaultRowHeight="14.4" x14ac:dyDescent="0.3"/>
  <cols>
    <col min="5" max="5" width="25.33203125" customWidth="1"/>
    <col min="6" max="9" width="16.6640625" customWidth="1"/>
  </cols>
  <sheetData>
    <row r="1" spans="1:9" ht="27" customHeight="1" x14ac:dyDescent="0.3">
      <c r="A1" s="256" t="s">
        <v>346</v>
      </c>
      <c r="B1" s="256"/>
      <c r="C1" s="256"/>
      <c r="D1" s="256"/>
      <c r="E1" s="256"/>
      <c r="F1" s="256"/>
      <c r="G1" s="256"/>
      <c r="H1" s="256"/>
      <c r="I1" s="256"/>
    </row>
    <row r="2" spans="1:9" ht="18" customHeight="1" x14ac:dyDescent="0.3">
      <c r="A2" s="4"/>
      <c r="B2" s="4"/>
      <c r="C2" s="4"/>
      <c r="D2" s="4"/>
      <c r="E2" s="4"/>
      <c r="F2" s="17"/>
      <c r="G2" s="17"/>
      <c r="H2" s="17"/>
      <c r="I2" s="4"/>
    </row>
    <row r="3" spans="1:9" ht="15.6" x14ac:dyDescent="0.3">
      <c r="A3" s="256" t="s">
        <v>15</v>
      </c>
      <c r="B3" s="256"/>
      <c r="C3" s="256"/>
      <c r="D3" s="256"/>
      <c r="E3" s="256"/>
      <c r="F3" s="276"/>
      <c r="G3" s="276"/>
      <c r="H3" s="276"/>
      <c r="I3" s="276"/>
    </row>
    <row r="4" spans="1:9" ht="17.399999999999999" x14ac:dyDescent="0.3">
      <c r="A4" s="4"/>
      <c r="B4" s="4"/>
      <c r="C4" s="4"/>
      <c r="D4" s="4"/>
      <c r="E4" s="4"/>
      <c r="F4" s="5"/>
      <c r="G4" s="5"/>
      <c r="H4" s="5"/>
      <c r="I4" s="5"/>
    </row>
    <row r="5" spans="1:9" ht="18" customHeight="1" x14ac:dyDescent="0.3">
      <c r="A5" s="256" t="s">
        <v>19</v>
      </c>
      <c r="B5" s="257"/>
      <c r="C5" s="257"/>
      <c r="D5" s="257"/>
      <c r="E5" s="257"/>
      <c r="F5" s="257"/>
      <c r="G5" s="257"/>
      <c r="H5" s="257"/>
      <c r="I5" s="257"/>
    </row>
    <row r="6" spans="1:9" ht="17.399999999999999" x14ac:dyDescent="0.3">
      <c r="A6" s="1"/>
      <c r="B6" s="2"/>
      <c r="C6" s="2"/>
      <c r="D6" s="2"/>
      <c r="E6" s="6"/>
      <c r="F6" s="7"/>
      <c r="G6" s="7"/>
      <c r="H6" s="7"/>
      <c r="I6" s="19"/>
    </row>
    <row r="7" spans="1:9" ht="31.2" x14ac:dyDescent="0.3">
      <c r="A7" s="203"/>
      <c r="B7" s="204"/>
      <c r="C7" s="204"/>
      <c r="D7" s="205"/>
      <c r="E7" s="206"/>
      <c r="F7" s="57" t="s">
        <v>184</v>
      </c>
      <c r="G7" s="57" t="s">
        <v>339</v>
      </c>
      <c r="H7" s="57" t="s">
        <v>344</v>
      </c>
      <c r="I7" s="57"/>
    </row>
    <row r="8" spans="1:9" x14ac:dyDescent="0.3">
      <c r="A8" s="263" t="s">
        <v>0</v>
      </c>
      <c r="B8" s="262"/>
      <c r="C8" s="262"/>
      <c r="D8" s="262"/>
      <c r="E8" s="277"/>
      <c r="F8" s="27">
        <f t="shared" ref="F8:I8" si="0">F9+F10</f>
        <v>1368841.38</v>
      </c>
      <c r="G8" s="27">
        <f t="shared" si="0"/>
        <v>1418841.38</v>
      </c>
      <c r="H8" s="27">
        <f t="shared" si="0"/>
        <v>1546814.03</v>
      </c>
      <c r="I8" s="27">
        <f t="shared" si="0"/>
        <v>0</v>
      </c>
    </row>
    <row r="9" spans="1:9" x14ac:dyDescent="0.3">
      <c r="A9" s="269" t="s">
        <v>155</v>
      </c>
      <c r="B9" s="272"/>
      <c r="C9" s="272"/>
      <c r="D9" s="272"/>
      <c r="E9" s="274"/>
      <c r="F9" s="26">
        <v>1368763.38</v>
      </c>
      <c r="G9" s="26">
        <v>1418763.38</v>
      </c>
      <c r="H9" s="26">
        <v>1546736.03</v>
      </c>
      <c r="I9" s="26"/>
    </row>
    <row r="10" spans="1:9" x14ac:dyDescent="0.3">
      <c r="A10" s="278" t="s">
        <v>156</v>
      </c>
      <c r="B10" s="274"/>
      <c r="C10" s="274"/>
      <c r="D10" s="274"/>
      <c r="E10" s="274"/>
      <c r="F10" s="26">
        <v>78</v>
      </c>
      <c r="G10" s="26">
        <v>78</v>
      </c>
      <c r="H10" s="26">
        <v>78</v>
      </c>
      <c r="I10" s="26"/>
    </row>
    <row r="11" spans="1:9" x14ac:dyDescent="0.3">
      <c r="A11" s="20" t="s">
        <v>1</v>
      </c>
      <c r="B11" s="21"/>
      <c r="C11" s="21"/>
      <c r="D11" s="21"/>
      <c r="E11" s="21"/>
      <c r="F11" s="27">
        <f t="shared" ref="F11:I11" si="1">F12+F13</f>
        <v>1372821.38</v>
      </c>
      <c r="G11" s="27">
        <f t="shared" si="1"/>
        <v>1422821.38</v>
      </c>
      <c r="H11" s="27">
        <f t="shared" si="1"/>
        <v>1550847.33</v>
      </c>
      <c r="I11" s="27">
        <f t="shared" si="1"/>
        <v>0</v>
      </c>
    </row>
    <row r="12" spans="1:9" x14ac:dyDescent="0.3">
      <c r="A12" s="275" t="s">
        <v>157</v>
      </c>
      <c r="B12" s="272"/>
      <c r="C12" s="272"/>
      <c r="D12" s="272"/>
      <c r="E12" s="272"/>
      <c r="F12" s="26">
        <v>1337821.3799999999</v>
      </c>
      <c r="G12" s="26">
        <v>1337821.3799999999</v>
      </c>
      <c r="H12" s="26">
        <v>1464297.33</v>
      </c>
      <c r="I12" s="26"/>
    </row>
    <row r="13" spans="1:9" x14ac:dyDescent="0.3">
      <c r="A13" s="273" t="s">
        <v>158</v>
      </c>
      <c r="B13" s="274"/>
      <c r="C13" s="274"/>
      <c r="D13" s="274"/>
      <c r="E13" s="274"/>
      <c r="F13" s="26">
        <v>35000</v>
      </c>
      <c r="G13" s="26">
        <v>85000</v>
      </c>
      <c r="H13" s="26">
        <v>86550</v>
      </c>
      <c r="I13" s="26"/>
    </row>
    <row r="14" spans="1:9" x14ac:dyDescent="0.3">
      <c r="A14" s="261" t="s">
        <v>2</v>
      </c>
      <c r="B14" s="262"/>
      <c r="C14" s="262"/>
      <c r="D14" s="262"/>
      <c r="E14" s="262"/>
      <c r="F14" s="27">
        <f t="shared" ref="F14:I14" si="2">F8-F11</f>
        <v>-3980</v>
      </c>
      <c r="G14" s="27">
        <f>G8-G11</f>
        <v>-3980</v>
      </c>
      <c r="H14" s="27">
        <f>H8-H11</f>
        <v>-4033.3000000000466</v>
      </c>
      <c r="I14" s="27">
        <f t="shared" si="2"/>
        <v>0</v>
      </c>
    </row>
    <row r="15" spans="1:9" ht="12" customHeight="1" x14ac:dyDescent="0.3">
      <c r="A15" s="4"/>
      <c r="B15" s="8"/>
      <c r="C15" s="8"/>
      <c r="D15" s="8"/>
      <c r="E15" s="8"/>
      <c r="F15" s="16"/>
      <c r="G15" s="16"/>
      <c r="H15" s="16"/>
      <c r="I15" s="3"/>
    </row>
    <row r="16" spans="1:9" ht="18" customHeight="1" x14ac:dyDescent="0.3">
      <c r="A16" s="256" t="s">
        <v>20</v>
      </c>
      <c r="B16" s="257"/>
      <c r="C16" s="257"/>
      <c r="D16" s="257"/>
      <c r="E16" s="257"/>
      <c r="F16" s="257"/>
      <c r="G16" s="257"/>
      <c r="H16" s="257"/>
      <c r="I16" s="257"/>
    </row>
    <row r="17" spans="1:9" ht="9" customHeight="1" x14ac:dyDescent="0.3">
      <c r="A17" s="17"/>
      <c r="B17" s="15"/>
      <c r="C17" s="15"/>
      <c r="D17" s="15"/>
      <c r="E17" s="15"/>
      <c r="F17" s="16"/>
      <c r="G17" s="16"/>
      <c r="H17" s="16"/>
      <c r="I17" s="16"/>
    </row>
    <row r="18" spans="1:9" ht="31.2" x14ac:dyDescent="0.3">
      <c r="A18" s="203"/>
      <c r="B18" s="204"/>
      <c r="C18" s="204"/>
      <c r="D18" s="205"/>
      <c r="E18" s="206"/>
      <c r="F18" s="57" t="s">
        <v>184</v>
      </c>
      <c r="G18" s="57" t="s">
        <v>339</v>
      </c>
      <c r="H18" s="57" t="s">
        <v>344</v>
      </c>
      <c r="I18" s="57"/>
    </row>
    <row r="19" spans="1:9" ht="15.75" customHeight="1" x14ac:dyDescent="0.3">
      <c r="A19" s="269" t="s">
        <v>4</v>
      </c>
      <c r="B19" s="270"/>
      <c r="C19" s="270"/>
      <c r="D19" s="270"/>
      <c r="E19" s="271"/>
      <c r="F19" s="18"/>
      <c r="G19" s="18"/>
      <c r="H19" s="18"/>
      <c r="I19" s="18"/>
    </row>
    <row r="20" spans="1:9" x14ac:dyDescent="0.3">
      <c r="A20" s="269" t="s">
        <v>5</v>
      </c>
      <c r="B20" s="272"/>
      <c r="C20" s="272"/>
      <c r="D20" s="272"/>
      <c r="E20" s="272"/>
      <c r="F20" s="18"/>
      <c r="G20" s="18"/>
      <c r="H20" s="18"/>
      <c r="I20" s="18"/>
    </row>
    <row r="21" spans="1:9" x14ac:dyDescent="0.3">
      <c r="A21" s="261" t="s">
        <v>6</v>
      </c>
      <c r="B21" s="262"/>
      <c r="C21" s="262"/>
      <c r="D21" s="262"/>
      <c r="E21" s="262"/>
      <c r="F21" s="27">
        <v>0</v>
      </c>
      <c r="G21" s="27">
        <v>0</v>
      </c>
      <c r="H21" s="27"/>
      <c r="I21" s="27">
        <v>0</v>
      </c>
    </row>
    <row r="22" spans="1:9" x14ac:dyDescent="0.3">
      <c r="A22" s="255" t="s">
        <v>160</v>
      </c>
      <c r="B22" s="255"/>
      <c r="C22" s="255"/>
      <c r="D22" s="255"/>
      <c r="E22" s="255"/>
      <c r="F22" s="27"/>
      <c r="G22" s="27"/>
      <c r="H22" s="27"/>
      <c r="I22" s="27"/>
    </row>
    <row r="23" spans="1:9" s="104" customFormat="1" x14ac:dyDescent="0.3">
      <c r="A23" s="120"/>
      <c r="B23" s="120"/>
      <c r="C23" s="120"/>
      <c r="D23" s="120"/>
      <c r="E23" s="120"/>
      <c r="F23" s="121"/>
      <c r="G23" s="121"/>
      <c r="H23" s="121"/>
      <c r="I23" s="121"/>
    </row>
    <row r="24" spans="1:9" ht="18" customHeight="1" x14ac:dyDescent="0.3">
      <c r="A24" s="256" t="s">
        <v>161</v>
      </c>
      <c r="B24" s="257"/>
      <c r="C24" s="257"/>
      <c r="D24" s="257"/>
      <c r="E24" s="257"/>
      <c r="F24" s="257"/>
      <c r="G24" s="257"/>
      <c r="H24" s="257"/>
      <c r="I24" s="257"/>
    </row>
    <row r="25" spans="1:9" ht="8.4" customHeight="1" x14ac:dyDescent="0.3">
      <c r="A25" s="116"/>
      <c r="B25" s="117"/>
      <c r="C25" s="117"/>
      <c r="D25" s="117"/>
      <c r="E25" s="117"/>
      <c r="F25" s="117"/>
      <c r="G25" s="117"/>
      <c r="H25" s="240"/>
      <c r="I25" s="117"/>
    </row>
    <row r="26" spans="1:9" ht="31.2" x14ac:dyDescent="0.3">
      <c r="A26" s="203"/>
      <c r="B26" s="204"/>
      <c r="C26" s="204"/>
      <c r="D26" s="205"/>
      <c r="E26" s="206"/>
      <c r="F26" s="57" t="s">
        <v>184</v>
      </c>
      <c r="G26" s="57" t="s">
        <v>339</v>
      </c>
      <c r="H26" s="57" t="s">
        <v>344</v>
      </c>
      <c r="I26" s="57"/>
    </row>
    <row r="27" spans="1:9" ht="15" customHeight="1" x14ac:dyDescent="0.3">
      <c r="A27" s="258" t="s">
        <v>162</v>
      </c>
      <c r="B27" s="259"/>
      <c r="C27" s="259"/>
      <c r="D27" s="259"/>
      <c r="E27" s="260"/>
      <c r="F27" s="139">
        <v>0</v>
      </c>
      <c r="G27" s="139">
        <v>3980</v>
      </c>
      <c r="H27" s="139">
        <v>4033.3</v>
      </c>
      <c r="I27" s="140"/>
    </row>
    <row r="28" spans="1:9" ht="15" customHeight="1" x14ac:dyDescent="0.3">
      <c r="A28" s="261" t="s">
        <v>163</v>
      </c>
      <c r="B28" s="262"/>
      <c r="C28" s="262"/>
      <c r="D28" s="262"/>
      <c r="E28" s="262"/>
      <c r="F28" s="141">
        <v>-3980</v>
      </c>
      <c r="G28" s="141">
        <v>0</v>
      </c>
      <c r="H28" s="141"/>
      <c r="I28" s="141">
        <v>0</v>
      </c>
    </row>
    <row r="29" spans="1:9" ht="45" customHeight="1" x14ac:dyDescent="0.3">
      <c r="A29" s="263" t="s">
        <v>164</v>
      </c>
      <c r="B29" s="264"/>
      <c r="C29" s="264"/>
      <c r="D29" s="264"/>
      <c r="E29" s="265"/>
      <c r="F29" s="141">
        <f t="shared" ref="F29:I29" si="3">F14+F21+F27-F28</f>
        <v>0</v>
      </c>
      <c r="G29" s="141">
        <f>G14+G21+G27-G28</f>
        <v>0</v>
      </c>
      <c r="H29" s="141"/>
      <c r="I29" s="141">
        <f t="shared" si="3"/>
        <v>0</v>
      </c>
    </row>
    <row r="30" spans="1:9" ht="17.399999999999999" x14ac:dyDescent="0.3">
      <c r="A30" s="14"/>
      <c r="B30" s="15"/>
      <c r="C30" s="15"/>
      <c r="D30" s="15"/>
      <c r="E30" s="15"/>
      <c r="F30" s="16"/>
      <c r="G30" s="16"/>
      <c r="H30" s="16"/>
      <c r="I30" s="16"/>
    </row>
    <row r="31" spans="1:9" ht="18" customHeight="1" x14ac:dyDescent="0.3">
      <c r="A31" s="256" t="s">
        <v>165</v>
      </c>
      <c r="B31" s="257"/>
      <c r="C31" s="257"/>
      <c r="D31" s="257"/>
      <c r="E31" s="257"/>
      <c r="F31" s="257"/>
      <c r="G31" s="257"/>
      <c r="H31" s="257"/>
      <c r="I31" s="257"/>
    </row>
    <row r="32" spans="1:9" ht="17.399999999999999" x14ac:dyDescent="0.3">
      <c r="A32" s="14"/>
      <c r="B32" s="15"/>
      <c r="C32" s="15"/>
      <c r="D32" s="15"/>
      <c r="E32" s="15"/>
      <c r="F32" s="16"/>
      <c r="G32" s="16"/>
      <c r="H32" s="16"/>
      <c r="I32" s="16"/>
    </row>
    <row r="33" spans="1:9" ht="31.2" x14ac:dyDescent="0.3">
      <c r="A33" s="203"/>
      <c r="B33" s="204"/>
      <c r="C33" s="204"/>
      <c r="D33" s="205"/>
      <c r="E33" s="206"/>
      <c r="F33" s="57" t="s">
        <v>184</v>
      </c>
      <c r="G33" s="57" t="s">
        <v>339</v>
      </c>
      <c r="H33" s="57" t="s">
        <v>344</v>
      </c>
      <c r="I33" s="57"/>
    </row>
    <row r="34" spans="1:9" ht="14.4" customHeight="1" x14ac:dyDescent="0.3">
      <c r="A34" s="258" t="s">
        <v>162</v>
      </c>
      <c r="B34" s="259"/>
      <c r="C34" s="259"/>
      <c r="D34" s="259"/>
      <c r="E34" s="260"/>
      <c r="F34" s="122"/>
      <c r="G34" s="122"/>
      <c r="H34" s="122"/>
      <c r="I34" s="122">
        <f t="shared" ref="I34" si="4">I35</f>
        <v>0</v>
      </c>
    </row>
    <row r="35" spans="1:9" ht="30" customHeight="1" x14ac:dyDescent="0.3">
      <c r="A35" s="258" t="s">
        <v>3</v>
      </c>
      <c r="B35" s="259"/>
      <c r="C35" s="259"/>
      <c r="D35" s="259"/>
      <c r="E35" s="259"/>
      <c r="F35" s="122"/>
      <c r="G35" s="122"/>
      <c r="H35" s="122"/>
      <c r="I35" s="122"/>
    </row>
    <row r="36" spans="1:9" x14ac:dyDescent="0.3">
      <c r="A36" s="258" t="s">
        <v>166</v>
      </c>
      <c r="B36" s="266"/>
      <c r="C36" s="266"/>
      <c r="D36" s="266"/>
      <c r="E36" s="266"/>
      <c r="F36" s="123"/>
      <c r="G36" s="123"/>
      <c r="H36" s="123"/>
      <c r="I36" s="123"/>
    </row>
    <row r="37" spans="1:9" x14ac:dyDescent="0.3">
      <c r="A37" s="267" t="s">
        <v>163</v>
      </c>
      <c r="B37" s="268"/>
      <c r="C37" s="268"/>
      <c r="D37" s="268"/>
      <c r="E37" s="268"/>
      <c r="F37" s="124">
        <f t="shared" ref="F37:I37" si="5">F34-F35+F36</f>
        <v>0</v>
      </c>
      <c r="G37" s="124">
        <f t="shared" si="5"/>
        <v>0</v>
      </c>
      <c r="H37" s="124"/>
      <c r="I37" s="124">
        <f t="shared" si="5"/>
        <v>0</v>
      </c>
    </row>
    <row r="38" spans="1:9" ht="11.25" customHeight="1" x14ac:dyDescent="0.3">
      <c r="A38" s="11"/>
      <c r="B38" s="12"/>
      <c r="C38" s="12"/>
      <c r="D38" s="12"/>
      <c r="E38" s="12"/>
      <c r="F38" s="13"/>
      <c r="G38" s="13"/>
      <c r="H38" s="13"/>
      <c r="I38" s="13"/>
    </row>
    <row r="39" spans="1:9" ht="8.25" customHeight="1" x14ac:dyDescent="0.3"/>
    <row r="40" spans="1:9" ht="8.25" customHeight="1" x14ac:dyDescent="0.3"/>
  </sheetData>
  <mergeCells count="23">
    <mergeCell ref="A12:E12"/>
    <mergeCell ref="A5:I5"/>
    <mergeCell ref="A16:I16"/>
    <mergeCell ref="A1:I1"/>
    <mergeCell ref="A3:I3"/>
    <mergeCell ref="A8:E8"/>
    <mergeCell ref="A9:E9"/>
    <mergeCell ref="A10:E10"/>
    <mergeCell ref="A19:E19"/>
    <mergeCell ref="A20:E20"/>
    <mergeCell ref="A21:E21"/>
    <mergeCell ref="A13:E13"/>
    <mergeCell ref="A14:E14"/>
    <mergeCell ref="A31:I31"/>
    <mergeCell ref="A34:E34"/>
    <mergeCell ref="A35:E35"/>
    <mergeCell ref="A36:E36"/>
    <mergeCell ref="A37:E37"/>
    <mergeCell ref="A22:E22"/>
    <mergeCell ref="A24:I24"/>
    <mergeCell ref="A27:E27"/>
    <mergeCell ref="A28:E28"/>
    <mergeCell ref="A29:E29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view="pageLayout" topLeftCell="A13" zoomScaleNormal="100" workbookViewId="0">
      <selection activeCell="F173" sqref="F173"/>
    </sheetView>
  </sheetViews>
  <sheetFormatPr defaultRowHeight="14.4" x14ac:dyDescent="0.3"/>
  <cols>
    <col min="1" max="1" width="8.33203125" customWidth="1"/>
    <col min="2" max="2" width="55.21875" customWidth="1"/>
    <col min="3" max="6" width="18.33203125" customWidth="1"/>
    <col min="8" max="8" width="14.44140625" bestFit="1" customWidth="1"/>
    <col min="9" max="9" width="12.6640625" bestFit="1" customWidth="1"/>
  </cols>
  <sheetData>
    <row r="1" spans="1:6" ht="8.25" customHeight="1" x14ac:dyDescent="0.3">
      <c r="A1" s="46"/>
      <c r="B1" s="46"/>
      <c r="C1" s="118"/>
      <c r="D1" s="118"/>
      <c r="E1" s="241"/>
      <c r="F1" s="46"/>
    </row>
    <row r="2" spans="1:6" ht="18" customHeight="1" x14ac:dyDescent="0.3">
      <c r="A2" s="281" t="s">
        <v>8</v>
      </c>
      <c r="B2" s="281"/>
      <c r="C2" s="281"/>
      <c r="D2" s="281"/>
      <c r="E2" s="281"/>
      <c r="F2" s="281"/>
    </row>
    <row r="3" spans="1:6" ht="18" customHeight="1" x14ac:dyDescent="0.3">
      <c r="A3" s="185"/>
      <c r="B3" s="185"/>
      <c r="C3" s="185"/>
      <c r="D3" s="185"/>
      <c r="E3" s="185"/>
      <c r="F3" s="185"/>
    </row>
    <row r="4" spans="1:6" ht="16.2" customHeight="1" x14ac:dyDescent="0.3">
      <c r="A4" s="282" t="s">
        <v>255</v>
      </c>
      <c r="B4" s="282"/>
      <c r="C4" s="282"/>
      <c r="D4" s="282"/>
      <c r="E4" s="282"/>
      <c r="F4" s="282"/>
    </row>
    <row r="5" spans="1:6" ht="16.2" customHeight="1" x14ac:dyDescent="0.3">
      <c r="A5" s="182"/>
      <c r="B5" s="182"/>
      <c r="C5" s="182"/>
      <c r="D5" s="182"/>
      <c r="E5" s="241"/>
      <c r="F5" s="182"/>
    </row>
    <row r="6" spans="1:6" ht="31.2" x14ac:dyDescent="0.3">
      <c r="A6" s="97" t="s">
        <v>256</v>
      </c>
      <c r="B6" s="58" t="s">
        <v>7</v>
      </c>
      <c r="C6" s="57" t="s">
        <v>184</v>
      </c>
      <c r="D6" s="57" t="s">
        <v>339</v>
      </c>
      <c r="E6" s="57" t="s">
        <v>344</v>
      </c>
      <c r="F6" s="57"/>
    </row>
    <row r="7" spans="1:6" ht="26.25" customHeight="1" x14ac:dyDescent="0.3">
      <c r="A7" s="75"/>
      <c r="B7" s="76" t="s">
        <v>258</v>
      </c>
      <c r="C7" s="77">
        <f>C8+C37+C33</f>
        <v>1372821.38</v>
      </c>
      <c r="D7" s="77">
        <f>D8+D37+D33</f>
        <v>1422821.38</v>
      </c>
      <c r="E7" s="77">
        <f>E8+E37+E33</f>
        <v>1550847.33</v>
      </c>
      <c r="F7" s="77">
        <f>F8+F37+F33</f>
        <v>0</v>
      </c>
    </row>
    <row r="8" spans="1:6" ht="27" customHeight="1" x14ac:dyDescent="0.3">
      <c r="A8" s="59">
        <v>6</v>
      </c>
      <c r="B8" s="59" t="s">
        <v>259</v>
      </c>
      <c r="C8" s="60">
        <f t="shared" ref="C8:F8" si="0">C9+C16+C19+C22+C29</f>
        <v>1368763.38</v>
      </c>
      <c r="D8" s="60">
        <f>D9+D14+D16+D19+D22+D29</f>
        <v>1418763.38</v>
      </c>
      <c r="E8" s="60">
        <f>E9+E14+E16+E19+E22+E29</f>
        <v>1546736.03</v>
      </c>
      <c r="F8" s="60">
        <f t="shared" si="0"/>
        <v>0</v>
      </c>
    </row>
    <row r="9" spans="1:6" s="25" customFormat="1" ht="37.5" customHeight="1" x14ac:dyDescent="0.3">
      <c r="A9" s="61">
        <v>63</v>
      </c>
      <c r="B9" s="61" t="s">
        <v>21</v>
      </c>
      <c r="C9" s="62">
        <f t="shared" ref="C9:F9" si="1">C10</f>
        <v>1235730</v>
      </c>
      <c r="D9" s="62">
        <f t="shared" si="1"/>
        <v>1235730</v>
      </c>
      <c r="E9" s="62">
        <f t="shared" si="1"/>
        <v>1345660.06</v>
      </c>
      <c r="F9" s="62">
        <f t="shared" si="1"/>
        <v>0</v>
      </c>
    </row>
    <row r="10" spans="1:6" s="25" customFormat="1" ht="33" customHeight="1" x14ac:dyDescent="0.3">
      <c r="A10" s="61">
        <v>636</v>
      </c>
      <c r="B10" s="61" t="s">
        <v>35</v>
      </c>
      <c r="C10" s="62">
        <f t="shared" ref="C10:F10" si="2">C11+C13+C12</f>
        <v>1235730</v>
      </c>
      <c r="D10" s="62">
        <f t="shared" si="2"/>
        <v>1235730</v>
      </c>
      <c r="E10" s="62">
        <f t="shared" ref="E10" si="3">E11+E13+E12</f>
        <v>1345660.06</v>
      </c>
      <c r="F10" s="62">
        <f t="shared" si="2"/>
        <v>0</v>
      </c>
    </row>
    <row r="11" spans="1:6" ht="39.6" customHeight="1" x14ac:dyDescent="0.3">
      <c r="A11" s="63">
        <v>63612</v>
      </c>
      <c r="B11" s="63" t="s">
        <v>348</v>
      </c>
      <c r="C11" s="142">
        <v>1203090</v>
      </c>
      <c r="D11" s="142">
        <v>1203090</v>
      </c>
      <c r="E11" s="142">
        <v>1313020.06</v>
      </c>
      <c r="F11" s="142"/>
    </row>
    <row r="12" spans="1:6" ht="35.4" customHeight="1" x14ac:dyDescent="0.3">
      <c r="A12" s="63">
        <v>63613</v>
      </c>
      <c r="B12" s="63" t="s">
        <v>349</v>
      </c>
      <c r="C12" s="142">
        <v>31840</v>
      </c>
      <c r="D12" s="142">
        <v>31840</v>
      </c>
      <c r="E12" s="142">
        <v>31840</v>
      </c>
      <c r="F12" s="142"/>
    </row>
    <row r="13" spans="1:6" ht="39.6" customHeight="1" x14ac:dyDescent="0.3">
      <c r="A13" s="63">
        <v>63622</v>
      </c>
      <c r="B13" s="63" t="s">
        <v>350</v>
      </c>
      <c r="C13" s="144">
        <v>800</v>
      </c>
      <c r="D13" s="144">
        <v>800</v>
      </c>
      <c r="E13" s="144">
        <v>800</v>
      </c>
      <c r="F13" s="144"/>
    </row>
    <row r="14" spans="1:6" s="25" customFormat="1" ht="33" customHeight="1" x14ac:dyDescent="0.3">
      <c r="A14" s="61">
        <v>638</v>
      </c>
      <c r="B14" s="61" t="s">
        <v>341</v>
      </c>
      <c r="C14" s="62">
        <f t="shared" ref="C14:F14" si="4">C15+C17+C16</f>
        <v>0</v>
      </c>
      <c r="D14" s="62">
        <f t="shared" si="4"/>
        <v>75000</v>
      </c>
      <c r="E14" s="62">
        <f t="shared" si="4"/>
        <v>75000</v>
      </c>
      <c r="F14" s="62">
        <f t="shared" si="4"/>
        <v>0</v>
      </c>
    </row>
    <row r="15" spans="1:6" ht="39.6" customHeight="1" x14ac:dyDescent="0.3">
      <c r="A15" s="63">
        <v>63821</v>
      </c>
      <c r="B15" s="63" t="s">
        <v>342</v>
      </c>
      <c r="C15" s="142">
        <v>0</v>
      </c>
      <c r="D15" s="142">
        <v>75000</v>
      </c>
      <c r="E15" s="142">
        <v>75000</v>
      </c>
      <c r="F15" s="142"/>
    </row>
    <row r="16" spans="1:6" s="25" customFormat="1" ht="19.5" customHeight="1" x14ac:dyDescent="0.3">
      <c r="A16" s="61">
        <v>64</v>
      </c>
      <c r="B16" s="61" t="s">
        <v>29</v>
      </c>
      <c r="C16" s="62">
        <f t="shared" ref="C16:F17" si="5">C17</f>
        <v>0</v>
      </c>
      <c r="D16" s="62">
        <f t="shared" si="5"/>
        <v>0</v>
      </c>
      <c r="E16" s="62">
        <f t="shared" si="5"/>
        <v>0</v>
      </c>
      <c r="F16" s="62">
        <f t="shared" si="5"/>
        <v>0</v>
      </c>
    </row>
    <row r="17" spans="1:6" s="25" customFormat="1" ht="24.75" customHeight="1" x14ac:dyDescent="0.3">
      <c r="A17" s="61">
        <v>641</v>
      </c>
      <c r="B17" s="61" t="s">
        <v>30</v>
      </c>
      <c r="C17" s="62">
        <f t="shared" si="5"/>
        <v>0</v>
      </c>
      <c r="D17" s="62">
        <f t="shared" si="5"/>
        <v>0</v>
      </c>
      <c r="E17" s="62">
        <f t="shared" si="5"/>
        <v>0</v>
      </c>
      <c r="F17" s="62">
        <f t="shared" si="5"/>
        <v>0</v>
      </c>
    </row>
    <row r="18" spans="1:6" ht="32.25" customHeight="1" x14ac:dyDescent="0.3">
      <c r="A18" s="63">
        <v>64132</v>
      </c>
      <c r="B18" s="63" t="s">
        <v>31</v>
      </c>
      <c r="C18" s="65">
        <v>0</v>
      </c>
      <c r="D18" s="65">
        <v>0</v>
      </c>
      <c r="E18" s="65">
        <v>0</v>
      </c>
      <c r="F18" s="65"/>
    </row>
    <row r="19" spans="1:6" s="25" customFormat="1" ht="46.8" x14ac:dyDescent="0.3">
      <c r="A19" s="61">
        <v>65</v>
      </c>
      <c r="B19" s="61" t="s">
        <v>32</v>
      </c>
      <c r="C19" s="62">
        <f t="shared" ref="C19:F20" si="6">C20</f>
        <v>16930</v>
      </c>
      <c r="D19" s="62">
        <f t="shared" si="6"/>
        <v>16930</v>
      </c>
      <c r="E19" s="62">
        <f t="shared" si="6"/>
        <v>16930</v>
      </c>
      <c r="F19" s="62">
        <f t="shared" si="6"/>
        <v>0</v>
      </c>
    </row>
    <row r="20" spans="1:6" s="25" customFormat="1" ht="24" customHeight="1" x14ac:dyDescent="0.3">
      <c r="A20" s="61">
        <v>652</v>
      </c>
      <c r="B20" s="61" t="s">
        <v>33</v>
      </c>
      <c r="C20" s="62">
        <f t="shared" si="6"/>
        <v>16930</v>
      </c>
      <c r="D20" s="62">
        <f t="shared" si="6"/>
        <v>16930</v>
      </c>
      <c r="E20" s="62">
        <f t="shared" si="6"/>
        <v>16930</v>
      </c>
      <c r="F20" s="62">
        <f t="shared" si="6"/>
        <v>0</v>
      </c>
    </row>
    <row r="21" spans="1:6" ht="16.95" customHeight="1" x14ac:dyDescent="0.3">
      <c r="A21" s="63">
        <v>65269</v>
      </c>
      <c r="B21" s="63" t="s">
        <v>34</v>
      </c>
      <c r="C21" s="142">
        <v>16930</v>
      </c>
      <c r="D21" s="142">
        <v>16930</v>
      </c>
      <c r="E21" s="142">
        <v>16930</v>
      </c>
      <c r="F21" s="142"/>
    </row>
    <row r="22" spans="1:6" s="25" customFormat="1" ht="47.25" customHeight="1" x14ac:dyDescent="0.3">
      <c r="A22" s="66">
        <v>66</v>
      </c>
      <c r="B22" s="61" t="s">
        <v>26</v>
      </c>
      <c r="C22" s="68">
        <f t="shared" ref="C22:F22" si="7">C23+C26</f>
        <v>6800</v>
      </c>
      <c r="D22" s="68">
        <f t="shared" si="7"/>
        <v>6800</v>
      </c>
      <c r="E22" s="68">
        <f t="shared" ref="E22" si="8">E23+E26</f>
        <v>6800</v>
      </c>
      <c r="F22" s="68">
        <f t="shared" si="7"/>
        <v>0</v>
      </c>
    </row>
    <row r="23" spans="1:6" s="25" customFormat="1" ht="37.5" customHeight="1" x14ac:dyDescent="0.3">
      <c r="A23" s="66">
        <v>661</v>
      </c>
      <c r="B23" s="61" t="s">
        <v>27</v>
      </c>
      <c r="C23" s="68">
        <f t="shared" ref="C23:F23" si="9">C24+C25</f>
        <v>3000</v>
      </c>
      <c r="D23" s="68">
        <f t="shared" si="9"/>
        <v>3000</v>
      </c>
      <c r="E23" s="68">
        <f t="shared" ref="E23" si="10">E24+E25</f>
        <v>3000</v>
      </c>
      <c r="F23" s="68">
        <f t="shared" si="9"/>
        <v>0</v>
      </c>
    </row>
    <row r="24" spans="1:6" s="23" customFormat="1" ht="18.75" customHeight="1" x14ac:dyDescent="0.3">
      <c r="A24" s="69">
        <v>66142</v>
      </c>
      <c r="B24" s="63" t="s">
        <v>83</v>
      </c>
      <c r="C24" s="70">
        <v>200</v>
      </c>
      <c r="D24" s="70">
        <v>200</v>
      </c>
      <c r="E24" s="70">
        <v>200</v>
      </c>
      <c r="F24" s="70"/>
    </row>
    <row r="25" spans="1:6" ht="20.25" customHeight="1" x14ac:dyDescent="0.3">
      <c r="A25" s="69">
        <v>66151</v>
      </c>
      <c r="B25" s="69" t="s">
        <v>28</v>
      </c>
      <c r="C25" s="64">
        <v>2800</v>
      </c>
      <c r="D25" s="64">
        <v>2800</v>
      </c>
      <c r="E25" s="64">
        <v>2800</v>
      </c>
      <c r="F25" s="64"/>
    </row>
    <row r="26" spans="1:6" s="25" customFormat="1" ht="30.75" customHeight="1" x14ac:dyDescent="0.3">
      <c r="A26" s="66">
        <v>663</v>
      </c>
      <c r="B26" s="71" t="s">
        <v>36</v>
      </c>
      <c r="C26" s="68">
        <f t="shared" ref="C26:F26" si="11">C27+C28</f>
        <v>3800</v>
      </c>
      <c r="D26" s="68">
        <f t="shared" si="11"/>
        <v>3800</v>
      </c>
      <c r="E26" s="68">
        <f t="shared" si="11"/>
        <v>3800</v>
      </c>
      <c r="F26" s="68">
        <f t="shared" si="11"/>
        <v>0</v>
      </c>
    </row>
    <row r="27" spans="1:6" ht="17.25" customHeight="1" x14ac:dyDescent="0.3">
      <c r="A27" s="72">
        <v>66314</v>
      </c>
      <c r="B27" s="73" t="s">
        <v>37</v>
      </c>
      <c r="C27" s="142">
        <v>3800</v>
      </c>
      <c r="D27" s="142">
        <v>3800</v>
      </c>
      <c r="E27" s="142">
        <v>3800</v>
      </c>
      <c r="F27" s="142"/>
    </row>
    <row r="28" spans="1:6" ht="17.25" customHeight="1" x14ac:dyDescent="0.3">
      <c r="A28" s="72">
        <v>66324</v>
      </c>
      <c r="B28" s="73" t="s">
        <v>175</v>
      </c>
      <c r="C28" s="143">
        <v>0</v>
      </c>
      <c r="D28" s="143">
        <v>0</v>
      </c>
      <c r="E28" s="143">
        <v>0</v>
      </c>
      <c r="F28" s="143"/>
    </row>
    <row r="29" spans="1:6" s="25" customFormat="1" ht="31.2" x14ac:dyDescent="0.3">
      <c r="A29" s="61">
        <v>67</v>
      </c>
      <c r="B29" s="61" t="s">
        <v>22</v>
      </c>
      <c r="C29" s="62">
        <f t="shared" ref="C29:F29" si="12">C30</f>
        <v>109303.38</v>
      </c>
      <c r="D29" s="62">
        <f t="shared" si="12"/>
        <v>84303.38</v>
      </c>
      <c r="E29" s="62">
        <f t="shared" si="12"/>
        <v>102345.97</v>
      </c>
      <c r="F29" s="62">
        <f t="shared" si="12"/>
        <v>0</v>
      </c>
    </row>
    <row r="30" spans="1:6" s="25" customFormat="1" ht="49.5" customHeight="1" x14ac:dyDescent="0.3">
      <c r="A30" s="61">
        <v>671</v>
      </c>
      <c r="B30" s="61" t="s">
        <v>24</v>
      </c>
      <c r="C30" s="62">
        <f t="shared" ref="C30:F30" si="13">C31+C32</f>
        <v>109303.38</v>
      </c>
      <c r="D30" s="62">
        <f t="shared" si="13"/>
        <v>84303.38</v>
      </c>
      <c r="E30" s="62">
        <f t="shared" ref="E30" si="14">E31+E32</f>
        <v>102345.97</v>
      </c>
      <c r="F30" s="62">
        <f t="shared" si="13"/>
        <v>0</v>
      </c>
    </row>
    <row r="31" spans="1:6" ht="33.75" customHeight="1" x14ac:dyDescent="0.3">
      <c r="A31" s="63">
        <v>67111</v>
      </c>
      <c r="B31" s="63" t="s">
        <v>25</v>
      </c>
      <c r="C31" s="142">
        <v>84303.38</v>
      </c>
      <c r="D31" s="142">
        <v>84303.38</v>
      </c>
      <c r="E31" s="142">
        <v>102345.97</v>
      </c>
      <c r="F31" s="142"/>
    </row>
    <row r="32" spans="1:6" ht="33.75" customHeight="1" x14ac:dyDescent="0.3">
      <c r="A32" s="63">
        <v>67121</v>
      </c>
      <c r="B32" s="63" t="s">
        <v>196</v>
      </c>
      <c r="C32" s="142">
        <v>25000</v>
      </c>
      <c r="D32" s="142">
        <v>0</v>
      </c>
      <c r="E32" s="142">
        <v>0</v>
      </c>
      <c r="F32" s="142">
        <v>0</v>
      </c>
    </row>
    <row r="33" spans="1:9" ht="31.5" customHeight="1" x14ac:dyDescent="0.3">
      <c r="A33" s="59">
        <v>7</v>
      </c>
      <c r="B33" s="74" t="s">
        <v>133</v>
      </c>
      <c r="C33" s="60">
        <f t="shared" ref="C33:F33" si="15">C34</f>
        <v>78</v>
      </c>
      <c r="D33" s="60">
        <f t="shared" si="15"/>
        <v>78</v>
      </c>
      <c r="E33" s="60">
        <f t="shared" si="15"/>
        <v>78</v>
      </c>
      <c r="F33" s="60">
        <f t="shared" si="15"/>
        <v>0</v>
      </c>
    </row>
    <row r="34" spans="1:9" s="25" customFormat="1" ht="33" customHeight="1" x14ac:dyDescent="0.3">
      <c r="A34" s="61">
        <v>72</v>
      </c>
      <c r="B34" s="73" t="s">
        <v>143</v>
      </c>
      <c r="C34" s="62">
        <f t="shared" ref="C34:F35" si="16">C35</f>
        <v>78</v>
      </c>
      <c r="D34" s="62">
        <f t="shared" si="16"/>
        <v>78</v>
      </c>
      <c r="E34" s="62">
        <f t="shared" si="16"/>
        <v>78</v>
      </c>
      <c r="F34" s="62">
        <f t="shared" si="16"/>
        <v>0</v>
      </c>
    </row>
    <row r="35" spans="1:9" s="25" customFormat="1" ht="24.75" customHeight="1" x14ac:dyDescent="0.3">
      <c r="A35" s="61">
        <v>721</v>
      </c>
      <c r="B35" s="73" t="s">
        <v>134</v>
      </c>
      <c r="C35" s="62">
        <f t="shared" si="16"/>
        <v>78</v>
      </c>
      <c r="D35" s="62">
        <f t="shared" si="16"/>
        <v>78</v>
      </c>
      <c r="E35" s="62">
        <f t="shared" si="16"/>
        <v>78</v>
      </c>
      <c r="F35" s="62">
        <f t="shared" si="16"/>
        <v>0</v>
      </c>
    </row>
    <row r="36" spans="1:9" ht="25.8" customHeight="1" x14ac:dyDescent="0.3">
      <c r="A36" s="63">
        <v>72111</v>
      </c>
      <c r="B36" s="63" t="s">
        <v>135</v>
      </c>
      <c r="C36" s="142">
        <v>78</v>
      </c>
      <c r="D36" s="142">
        <v>78</v>
      </c>
      <c r="E36" s="142">
        <v>78</v>
      </c>
      <c r="F36" s="142"/>
    </row>
    <row r="37" spans="1:9" ht="30" customHeight="1" x14ac:dyDescent="0.3">
      <c r="A37" s="59">
        <v>9</v>
      </c>
      <c r="B37" s="59" t="s">
        <v>260</v>
      </c>
      <c r="C37" s="60">
        <f t="shared" ref="C37:F38" si="17">C38</f>
        <v>3980</v>
      </c>
      <c r="D37" s="60">
        <f t="shared" si="17"/>
        <v>3980</v>
      </c>
      <c r="E37" s="60">
        <f t="shared" si="17"/>
        <v>4033.2999999999997</v>
      </c>
      <c r="F37" s="60">
        <f t="shared" si="17"/>
        <v>0</v>
      </c>
    </row>
    <row r="38" spans="1:9" s="25" customFormat="1" ht="22.2" customHeight="1" x14ac:dyDescent="0.3">
      <c r="A38" s="61">
        <v>92</v>
      </c>
      <c r="B38" s="61" t="s">
        <v>85</v>
      </c>
      <c r="C38" s="62">
        <f t="shared" si="17"/>
        <v>3980</v>
      </c>
      <c r="D38" s="62">
        <f t="shared" si="17"/>
        <v>3980</v>
      </c>
      <c r="E38" s="62">
        <f t="shared" si="17"/>
        <v>4033.2999999999997</v>
      </c>
      <c r="F38" s="62">
        <f t="shared" si="17"/>
        <v>0</v>
      </c>
    </row>
    <row r="39" spans="1:9" s="25" customFormat="1" ht="19.95" customHeight="1" x14ac:dyDescent="0.3">
      <c r="A39" s="66">
        <v>922</v>
      </c>
      <c r="B39" s="71" t="s">
        <v>86</v>
      </c>
      <c r="C39" s="68">
        <f t="shared" ref="C39:F39" si="18">C40+C41</f>
        <v>3980</v>
      </c>
      <c r="D39" s="68">
        <f t="shared" si="18"/>
        <v>3980</v>
      </c>
      <c r="E39" s="68">
        <f t="shared" ref="E39" si="19">E40+E41</f>
        <v>4033.2999999999997</v>
      </c>
      <c r="F39" s="68">
        <f t="shared" si="18"/>
        <v>0</v>
      </c>
    </row>
    <row r="40" spans="1:9" ht="16.95" customHeight="1" x14ac:dyDescent="0.3">
      <c r="A40" s="72">
        <v>9221</v>
      </c>
      <c r="B40" s="73" t="s">
        <v>87</v>
      </c>
      <c r="C40" s="65">
        <v>3980</v>
      </c>
      <c r="D40" s="65">
        <v>3980</v>
      </c>
      <c r="E40" s="65">
        <v>4653.3599999999997</v>
      </c>
      <c r="F40" s="65"/>
    </row>
    <row r="41" spans="1:9" ht="16.95" customHeight="1" x14ac:dyDescent="0.3">
      <c r="A41" s="72">
        <v>9222</v>
      </c>
      <c r="B41" s="73" t="s">
        <v>88</v>
      </c>
      <c r="C41" s="65">
        <v>0</v>
      </c>
      <c r="D41" s="65">
        <v>0</v>
      </c>
      <c r="E41" s="65">
        <v>-620.05999999999995</v>
      </c>
      <c r="F41" s="65"/>
    </row>
    <row r="42" spans="1:9" s="104" customFormat="1" ht="14.4" customHeight="1" x14ac:dyDescent="0.3">
      <c r="A42" s="125"/>
      <c r="B42" s="126"/>
      <c r="C42" s="127"/>
      <c r="D42" s="127"/>
      <c r="E42" s="127"/>
      <c r="F42" s="127"/>
    </row>
    <row r="43" spans="1:9" ht="10.5" customHeight="1" x14ac:dyDescent="0.3">
      <c r="A43" s="46"/>
      <c r="B43" s="46"/>
      <c r="C43" s="119"/>
      <c r="D43" s="119"/>
      <c r="E43" s="119"/>
      <c r="F43" s="47"/>
    </row>
    <row r="44" spans="1:9" ht="31.2" x14ac:dyDescent="0.3">
      <c r="A44" s="97" t="s">
        <v>256</v>
      </c>
      <c r="B44" s="58" t="s">
        <v>9</v>
      </c>
      <c r="C44" s="57" t="s">
        <v>184</v>
      </c>
      <c r="D44" s="57" t="s">
        <v>339</v>
      </c>
      <c r="E44" s="57" t="s">
        <v>344</v>
      </c>
      <c r="F44" s="57"/>
    </row>
    <row r="45" spans="1:9" ht="15.6" x14ac:dyDescent="0.3">
      <c r="A45" s="75"/>
      <c r="B45" s="76" t="s">
        <v>13</v>
      </c>
      <c r="C45" s="77">
        <f>C46+C130</f>
        <v>1372821.3800000001</v>
      </c>
      <c r="D45" s="77">
        <f>D46+D130</f>
        <v>1422821.3800000001</v>
      </c>
      <c r="E45" s="77">
        <f>E46+E130</f>
        <v>1550847.33</v>
      </c>
      <c r="F45" s="77">
        <f>F46+F130</f>
        <v>0</v>
      </c>
    </row>
    <row r="46" spans="1:9" ht="15.6" x14ac:dyDescent="0.3">
      <c r="A46" s="59">
        <v>3</v>
      </c>
      <c r="B46" s="59" t="s">
        <v>10</v>
      </c>
      <c r="C46" s="92">
        <f>C47+C60+C117+C121+C127</f>
        <v>1337821.3800000001</v>
      </c>
      <c r="D46" s="92">
        <f>D47+D60+D117+D121+D127</f>
        <v>1337821.3800000001</v>
      </c>
      <c r="E46" s="92">
        <f>E47+E60+E117+E121+E127</f>
        <v>1464297.33</v>
      </c>
      <c r="F46" s="92">
        <f>F47+F60+F117+F121+F127</f>
        <v>0</v>
      </c>
      <c r="H46" s="28"/>
      <c r="I46" s="28"/>
    </row>
    <row r="47" spans="1:9" ht="15.6" x14ac:dyDescent="0.3">
      <c r="A47" s="78">
        <v>31</v>
      </c>
      <c r="B47" s="78" t="s">
        <v>11</v>
      </c>
      <c r="C47" s="79">
        <f t="shared" ref="C47:F47" si="20">C48+C52+C58</f>
        <v>1130776.8</v>
      </c>
      <c r="D47" s="79">
        <f t="shared" si="20"/>
        <v>1130776.8</v>
      </c>
      <c r="E47" s="79">
        <f t="shared" ref="E47" si="21">E48+E52+E58</f>
        <v>1240977.81</v>
      </c>
      <c r="F47" s="79">
        <f t="shared" si="20"/>
        <v>0</v>
      </c>
    </row>
    <row r="48" spans="1:9" s="25" customFormat="1" ht="15.6" x14ac:dyDescent="0.3">
      <c r="A48" s="61">
        <v>311</v>
      </c>
      <c r="B48" s="61" t="s">
        <v>38</v>
      </c>
      <c r="C48" s="80">
        <f t="shared" ref="C48:F48" si="22">C49+C50+C51</f>
        <v>950817.28000000003</v>
      </c>
      <c r="D48" s="80">
        <f t="shared" si="22"/>
        <v>950817.28000000003</v>
      </c>
      <c r="E48" s="80">
        <f t="shared" ref="E48" si="23">E49+E50+E51</f>
        <v>1045535.12</v>
      </c>
      <c r="F48" s="80">
        <f t="shared" si="22"/>
        <v>0</v>
      </c>
    </row>
    <row r="49" spans="1:9" ht="15.6" x14ac:dyDescent="0.3">
      <c r="A49" s="63">
        <v>31111</v>
      </c>
      <c r="B49" s="63" t="s">
        <v>39</v>
      </c>
      <c r="C49" s="81">
        <v>915537.28</v>
      </c>
      <c r="D49" s="81">
        <v>915537.28</v>
      </c>
      <c r="E49" s="81">
        <v>998765.12</v>
      </c>
      <c r="F49" s="238"/>
    </row>
    <row r="50" spans="1:9" ht="15.6" x14ac:dyDescent="0.3">
      <c r="A50" s="63">
        <v>31131</v>
      </c>
      <c r="B50" s="63" t="s">
        <v>193</v>
      </c>
      <c r="C50" s="96">
        <v>28480</v>
      </c>
      <c r="D50" s="96">
        <v>28480</v>
      </c>
      <c r="E50" s="96">
        <v>39970</v>
      </c>
      <c r="F50" s="96"/>
    </row>
    <row r="51" spans="1:9" ht="15.6" x14ac:dyDescent="0.3">
      <c r="A51" s="63">
        <v>31141</v>
      </c>
      <c r="B51" s="63" t="s">
        <v>194</v>
      </c>
      <c r="C51" s="96">
        <v>6800</v>
      </c>
      <c r="D51" s="96">
        <v>6800</v>
      </c>
      <c r="E51" s="96">
        <v>6800</v>
      </c>
      <c r="F51" s="96"/>
    </row>
    <row r="52" spans="1:9" s="25" customFormat="1" ht="15.6" x14ac:dyDescent="0.3">
      <c r="A52" s="61">
        <v>312</v>
      </c>
      <c r="B52" s="61" t="s">
        <v>40</v>
      </c>
      <c r="C52" s="80">
        <f t="shared" ref="C52:F52" si="24">SUM(C53:C57)</f>
        <v>26639.52</v>
      </c>
      <c r="D52" s="80">
        <f t="shared" si="24"/>
        <v>26639.52</v>
      </c>
      <c r="E52" s="80">
        <f t="shared" si="24"/>
        <v>26712.69</v>
      </c>
      <c r="F52" s="80">
        <f t="shared" si="24"/>
        <v>0</v>
      </c>
    </row>
    <row r="53" spans="1:9" s="25" customFormat="1" ht="15.6" x14ac:dyDescent="0.3">
      <c r="A53" s="63">
        <v>31212</v>
      </c>
      <c r="B53" s="63" t="s">
        <v>190</v>
      </c>
      <c r="C53" s="171">
        <v>7440</v>
      </c>
      <c r="D53" s="171">
        <v>7440</v>
      </c>
      <c r="E53" s="171">
        <v>7440</v>
      </c>
      <c r="F53" s="171"/>
    </row>
    <row r="54" spans="1:9" s="25" customFormat="1" ht="15.6" x14ac:dyDescent="0.3">
      <c r="A54" s="63">
        <v>31214</v>
      </c>
      <c r="B54" s="63" t="s">
        <v>236</v>
      </c>
      <c r="C54" s="171">
        <v>3450</v>
      </c>
      <c r="D54" s="171">
        <v>3450</v>
      </c>
      <c r="E54" s="171">
        <v>3450</v>
      </c>
      <c r="F54" s="171"/>
    </row>
    <row r="55" spans="1:9" s="25" customFormat="1" ht="15.6" x14ac:dyDescent="0.3">
      <c r="A55" s="63">
        <v>31215</v>
      </c>
      <c r="B55" s="63" t="s">
        <v>225</v>
      </c>
      <c r="C55" s="171">
        <v>1330</v>
      </c>
      <c r="D55" s="171">
        <v>1330</v>
      </c>
      <c r="E55" s="171">
        <v>1330</v>
      </c>
      <c r="F55" s="171"/>
    </row>
    <row r="56" spans="1:9" s="25" customFormat="1" ht="15.6" x14ac:dyDescent="0.3">
      <c r="A56" s="63">
        <v>31216</v>
      </c>
      <c r="B56" s="63" t="s">
        <v>192</v>
      </c>
      <c r="C56" s="171">
        <v>13200</v>
      </c>
      <c r="D56" s="171">
        <v>13200</v>
      </c>
      <c r="E56" s="171">
        <v>13200</v>
      </c>
      <c r="F56" s="171"/>
    </row>
    <row r="57" spans="1:9" ht="15.6" x14ac:dyDescent="0.3">
      <c r="A57" s="63">
        <v>31219</v>
      </c>
      <c r="B57" s="63" t="s">
        <v>40</v>
      </c>
      <c r="C57" s="81">
        <v>1219.52</v>
      </c>
      <c r="D57" s="81">
        <v>1219.52</v>
      </c>
      <c r="E57" s="81">
        <v>1292.69</v>
      </c>
      <c r="F57" s="238"/>
    </row>
    <row r="58" spans="1:9" s="25" customFormat="1" ht="15.6" x14ac:dyDescent="0.3">
      <c r="A58" s="61">
        <v>313</v>
      </c>
      <c r="B58" s="61" t="s">
        <v>41</v>
      </c>
      <c r="C58" s="80">
        <f t="shared" ref="C58:F58" si="25">C59</f>
        <v>153320</v>
      </c>
      <c r="D58" s="80">
        <f t="shared" si="25"/>
        <v>153320</v>
      </c>
      <c r="E58" s="80">
        <f t="shared" si="25"/>
        <v>168730</v>
      </c>
      <c r="F58" s="80">
        <f t="shared" si="25"/>
        <v>0</v>
      </c>
    </row>
    <row r="59" spans="1:9" ht="15.6" x14ac:dyDescent="0.3">
      <c r="A59" s="63">
        <v>31321</v>
      </c>
      <c r="B59" s="63" t="s">
        <v>42</v>
      </c>
      <c r="C59" s="81">
        <v>153320</v>
      </c>
      <c r="D59" s="81">
        <v>153320</v>
      </c>
      <c r="E59" s="81">
        <v>168730</v>
      </c>
      <c r="F59" s="81"/>
      <c r="H59" s="28"/>
      <c r="I59" s="28"/>
    </row>
    <row r="60" spans="1:9" ht="15.6" x14ac:dyDescent="0.3">
      <c r="A60" s="67">
        <v>32</v>
      </c>
      <c r="B60" s="67" t="s">
        <v>18</v>
      </c>
      <c r="C60" s="82">
        <f>C61+C70+C87+C110</f>
        <v>189794.58000000002</v>
      </c>
      <c r="D60" s="82">
        <f>D61+D70+D87+D110</f>
        <v>189794.58000000002</v>
      </c>
      <c r="E60" s="82">
        <f>E61+E70+E87+E110</f>
        <v>206069.52000000002</v>
      </c>
      <c r="F60" s="82">
        <f>F61+F70+F87+F110</f>
        <v>0</v>
      </c>
    </row>
    <row r="61" spans="1:9" s="25" customFormat="1" ht="15.6" x14ac:dyDescent="0.3">
      <c r="A61" s="66">
        <v>321</v>
      </c>
      <c r="B61" s="66" t="s">
        <v>43</v>
      </c>
      <c r="C61" s="83">
        <f>SUM(C62:C69)</f>
        <v>47554.73</v>
      </c>
      <c r="D61" s="83">
        <f t="shared" ref="D61:F61" si="26">SUM(D62:D69)</f>
        <v>47554.73</v>
      </c>
      <c r="E61" s="83">
        <f>SUM(E62:E69)</f>
        <v>47307.1</v>
      </c>
      <c r="F61" s="83">
        <f t="shared" si="26"/>
        <v>0</v>
      </c>
    </row>
    <row r="62" spans="1:9" s="25" customFormat="1" ht="15.6" x14ac:dyDescent="0.3">
      <c r="A62" s="69">
        <v>32111</v>
      </c>
      <c r="B62" s="69" t="s">
        <v>237</v>
      </c>
      <c r="C62" s="180">
        <v>2750</v>
      </c>
      <c r="D62" s="180">
        <v>2750</v>
      </c>
      <c r="E62" s="180">
        <v>3480</v>
      </c>
      <c r="F62" s="180"/>
    </row>
    <row r="63" spans="1:9" s="25" customFormat="1" ht="15.6" x14ac:dyDescent="0.3">
      <c r="A63" s="69">
        <v>32113</v>
      </c>
      <c r="B63" s="69" t="s">
        <v>238</v>
      </c>
      <c r="C63" s="180">
        <v>0</v>
      </c>
      <c r="D63" s="180">
        <v>0</v>
      </c>
      <c r="E63" s="180">
        <v>0</v>
      </c>
      <c r="F63" s="180"/>
    </row>
    <row r="64" spans="1:9" s="25" customFormat="1" ht="15.6" x14ac:dyDescent="0.3">
      <c r="A64" s="69">
        <v>32115</v>
      </c>
      <c r="B64" s="69" t="s">
        <v>239</v>
      </c>
      <c r="C64" s="180">
        <v>192</v>
      </c>
      <c r="D64" s="180">
        <v>192</v>
      </c>
      <c r="E64" s="180">
        <v>300</v>
      </c>
      <c r="F64" s="180"/>
    </row>
    <row r="65" spans="1:9" s="23" customFormat="1" ht="15.6" x14ac:dyDescent="0.3">
      <c r="A65" s="69">
        <v>32119</v>
      </c>
      <c r="B65" s="69" t="s">
        <v>240</v>
      </c>
      <c r="C65" s="81">
        <v>1253.18</v>
      </c>
      <c r="D65" s="81">
        <v>1253.18</v>
      </c>
      <c r="E65" s="81">
        <v>523.17999999999995</v>
      </c>
      <c r="F65" s="238"/>
      <c r="I65"/>
    </row>
    <row r="66" spans="1:9" s="31" customFormat="1" ht="30.6" x14ac:dyDescent="0.3">
      <c r="A66" s="84">
        <v>32121</v>
      </c>
      <c r="B66" s="85" t="s">
        <v>44</v>
      </c>
      <c r="C66" s="81">
        <v>39940.01</v>
      </c>
      <c r="D66" s="81">
        <v>39940.01</v>
      </c>
      <c r="E66" s="81">
        <v>39453.919999999998</v>
      </c>
      <c r="F66" s="238"/>
      <c r="I66" s="32"/>
    </row>
    <row r="67" spans="1:9" s="23" customFormat="1" ht="15.6" x14ac:dyDescent="0.3">
      <c r="A67" s="69">
        <v>32131</v>
      </c>
      <c r="B67" s="69" t="s">
        <v>52</v>
      </c>
      <c r="C67" s="81">
        <v>3269.54</v>
      </c>
      <c r="D67" s="81">
        <v>3269.54</v>
      </c>
      <c r="E67" s="81">
        <v>3300</v>
      </c>
      <c r="F67" s="81"/>
      <c r="I67"/>
    </row>
    <row r="68" spans="1:9" s="23" customFormat="1" ht="15.6" x14ac:dyDescent="0.3">
      <c r="A68" s="69">
        <v>32141</v>
      </c>
      <c r="B68" s="69" t="s">
        <v>351</v>
      </c>
      <c r="C68" s="81">
        <v>0</v>
      </c>
      <c r="D68" s="81">
        <v>0</v>
      </c>
      <c r="E68" s="81">
        <v>250</v>
      </c>
      <c r="F68" s="81"/>
      <c r="I68"/>
    </row>
    <row r="69" spans="1:9" s="23" customFormat="1" ht="15.6" x14ac:dyDescent="0.3">
      <c r="A69" s="69">
        <v>32149</v>
      </c>
      <c r="B69" s="69" t="s">
        <v>53</v>
      </c>
      <c r="C69" s="81">
        <v>150</v>
      </c>
      <c r="D69" s="81">
        <v>150</v>
      </c>
      <c r="E69" s="81">
        <v>0</v>
      </c>
      <c r="F69" s="81"/>
      <c r="I69"/>
    </row>
    <row r="70" spans="1:9" s="25" customFormat="1" ht="15.6" x14ac:dyDescent="0.3">
      <c r="A70" s="66">
        <v>322</v>
      </c>
      <c r="B70" s="71" t="s">
        <v>45</v>
      </c>
      <c r="C70" s="83">
        <f t="shared" ref="C70:F70" si="27">SUM(C71:C86)</f>
        <v>105394.35</v>
      </c>
      <c r="D70" s="83">
        <f t="shared" si="27"/>
        <v>105394.35</v>
      </c>
      <c r="E70" s="83">
        <f t="shared" si="27"/>
        <v>110104.68</v>
      </c>
      <c r="F70" s="83">
        <f t="shared" si="27"/>
        <v>0</v>
      </c>
    </row>
    <row r="71" spans="1:9" ht="15.6" x14ac:dyDescent="0.3">
      <c r="A71" s="69">
        <v>32211</v>
      </c>
      <c r="B71" s="86" t="s">
        <v>54</v>
      </c>
      <c r="C71" s="81">
        <v>1400</v>
      </c>
      <c r="D71" s="81">
        <v>1400</v>
      </c>
      <c r="E71" s="81">
        <v>1450</v>
      </c>
      <c r="F71" s="81"/>
    </row>
    <row r="72" spans="1:9" ht="15.6" x14ac:dyDescent="0.3">
      <c r="A72" s="69">
        <v>32212</v>
      </c>
      <c r="B72" s="86" t="s">
        <v>242</v>
      </c>
      <c r="C72" s="81">
        <v>150</v>
      </c>
      <c r="D72" s="81">
        <v>150</v>
      </c>
      <c r="E72" s="81">
        <v>180</v>
      </c>
      <c r="F72" s="81"/>
    </row>
    <row r="73" spans="1:9" ht="15.6" x14ac:dyDescent="0.3">
      <c r="A73" s="69">
        <v>32214</v>
      </c>
      <c r="B73" s="86" t="s">
        <v>243</v>
      </c>
      <c r="C73" s="81">
        <v>3150</v>
      </c>
      <c r="D73" s="81">
        <v>3150</v>
      </c>
      <c r="E73" s="81">
        <v>3865.68</v>
      </c>
      <c r="F73" s="81"/>
    </row>
    <row r="74" spans="1:9" ht="15.6" x14ac:dyDescent="0.3">
      <c r="A74" s="69">
        <v>32216</v>
      </c>
      <c r="B74" s="86" t="s">
        <v>244</v>
      </c>
      <c r="C74" s="81">
        <v>1800</v>
      </c>
      <c r="D74" s="81">
        <v>1800</v>
      </c>
      <c r="E74" s="81">
        <v>2500</v>
      </c>
      <c r="F74" s="81"/>
    </row>
    <row r="75" spans="1:9" ht="15.6" x14ac:dyDescent="0.3">
      <c r="A75" s="69">
        <v>32219</v>
      </c>
      <c r="B75" s="86" t="s">
        <v>241</v>
      </c>
      <c r="C75" s="81">
        <v>1080</v>
      </c>
      <c r="D75" s="81">
        <v>1080</v>
      </c>
      <c r="E75" s="81">
        <v>950</v>
      </c>
      <c r="F75" s="81"/>
    </row>
    <row r="76" spans="1:9" ht="15.6" x14ac:dyDescent="0.3">
      <c r="A76" s="69">
        <v>32224</v>
      </c>
      <c r="B76" s="86" t="s">
        <v>227</v>
      </c>
      <c r="C76" s="81">
        <v>8930</v>
      </c>
      <c r="D76" s="81">
        <v>8930</v>
      </c>
      <c r="E76" s="81">
        <v>76770</v>
      </c>
      <c r="F76" s="81"/>
    </row>
    <row r="77" spans="1:9" ht="15.6" x14ac:dyDescent="0.3">
      <c r="A77" s="69">
        <v>32229</v>
      </c>
      <c r="B77" s="86" t="s">
        <v>55</v>
      </c>
      <c r="C77" s="81">
        <v>68100</v>
      </c>
      <c r="D77" s="81">
        <v>68100</v>
      </c>
      <c r="E77" s="81">
        <v>100</v>
      </c>
      <c r="F77" s="81"/>
    </row>
    <row r="78" spans="1:9" ht="15.6" x14ac:dyDescent="0.3">
      <c r="A78" s="69">
        <v>32231</v>
      </c>
      <c r="B78" s="86" t="s">
        <v>136</v>
      </c>
      <c r="C78" s="81">
        <v>6834.35</v>
      </c>
      <c r="D78" s="81">
        <v>6834.35</v>
      </c>
      <c r="E78" s="81">
        <v>7709</v>
      </c>
      <c r="F78" s="81"/>
    </row>
    <row r="79" spans="1:9" ht="15.6" x14ac:dyDescent="0.3">
      <c r="A79" s="69">
        <v>32233</v>
      </c>
      <c r="B79" s="86" t="s">
        <v>95</v>
      </c>
      <c r="C79" s="81">
        <v>8000</v>
      </c>
      <c r="D79" s="81">
        <v>8000</v>
      </c>
      <c r="E79" s="81">
        <v>10000</v>
      </c>
      <c r="F79" s="81"/>
    </row>
    <row r="80" spans="1:9" ht="15.6" x14ac:dyDescent="0.3">
      <c r="A80" s="69">
        <v>32234</v>
      </c>
      <c r="B80" s="86" t="s">
        <v>96</v>
      </c>
      <c r="C80" s="81">
        <v>100</v>
      </c>
      <c r="D80" s="81">
        <v>100</v>
      </c>
      <c r="E80" s="81">
        <v>100</v>
      </c>
      <c r="F80" s="81"/>
    </row>
    <row r="81" spans="1:8" ht="30" x14ac:dyDescent="0.3">
      <c r="A81" s="69">
        <v>32241</v>
      </c>
      <c r="B81" s="86" t="s">
        <v>245</v>
      </c>
      <c r="C81" s="81">
        <v>400</v>
      </c>
      <c r="D81" s="81">
        <v>400</v>
      </c>
      <c r="E81" s="81">
        <v>400</v>
      </c>
      <c r="F81" s="81"/>
    </row>
    <row r="82" spans="1:8" ht="17.25" customHeight="1" x14ac:dyDescent="0.3">
      <c r="A82" s="69">
        <v>32242</v>
      </c>
      <c r="B82" s="86" t="s">
        <v>246</v>
      </c>
      <c r="C82" s="81">
        <v>1400</v>
      </c>
      <c r="D82" s="81">
        <v>1400</v>
      </c>
      <c r="E82" s="81">
        <v>1400</v>
      </c>
      <c r="F82" s="81"/>
    </row>
    <row r="83" spans="1:8" ht="30" x14ac:dyDescent="0.3">
      <c r="A83" s="69">
        <v>32243</v>
      </c>
      <c r="B83" s="86" t="s">
        <v>247</v>
      </c>
      <c r="C83" s="81">
        <v>200</v>
      </c>
      <c r="D83" s="81">
        <v>200</v>
      </c>
      <c r="E83" s="81">
        <v>200</v>
      </c>
      <c r="F83" s="81"/>
    </row>
    <row r="84" spans="1:8" ht="15.6" x14ac:dyDescent="0.3">
      <c r="A84" s="69">
        <v>32244</v>
      </c>
      <c r="B84" s="86" t="s">
        <v>353</v>
      </c>
      <c r="C84" s="81">
        <v>1500</v>
      </c>
      <c r="D84" s="81">
        <v>1500</v>
      </c>
      <c r="E84" s="81">
        <v>1500</v>
      </c>
      <c r="F84" s="81"/>
    </row>
    <row r="85" spans="1:8" ht="15.6" x14ac:dyDescent="0.3">
      <c r="A85" s="69">
        <v>32251</v>
      </c>
      <c r="B85" s="86" t="s">
        <v>137</v>
      </c>
      <c r="C85" s="81">
        <v>2150</v>
      </c>
      <c r="D85" s="81">
        <v>2150</v>
      </c>
      <c r="E85" s="81">
        <v>2480</v>
      </c>
      <c r="F85" s="81"/>
    </row>
    <row r="86" spans="1:8" ht="15.6" x14ac:dyDescent="0.3">
      <c r="A86" s="69">
        <v>32271</v>
      </c>
      <c r="B86" s="69" t="s">
        <v>64</v>
      </c>
      <c r="C86" s="81">
        <v>200</v>
      </c>
      <c r="D86" s="81">
        <v>200</v>
      </c>
      <c r="E86" s="81">
        <v>500</v>
      </c>
      <c r="F86" s="81"/>
    </row>
    <row r="87" spans="1:8" s="25" customFormat="1" ht="15.6" x14ac:dyDescent="0.3">
      <c r="A87" s="66">
        <v>323</v>
      </c>
      <c r="B87" s="71" t="s">
        <v>56</v>
      </c>
      <c r="C87" s="83">
        <f>SUM(C88:C109)</f>
        <v>27220.5</v>
      </c>
      <c r="D87" s="83">
        <f>SUM(D88:D109)</f>
        <v>27220.5</v>
      </c>
      <c r="E87" s="83">
        <f>SUM(E88:E109)</f>
        <v>38807.740000000005</v>
      </c>
      <c r="F87" s="83">
        <f>SUM(F88:F109)</f>
        <v>0</v>
      </c>
    </row>
    <row r="88" spans="1:8" s="23" customFormat="1" ht="15.6" x14ac:dyDescent="0.3">
      <c r="A88" s="69">
        <v>32311</v>
      </c>
      <c r="B88" s="86" t="s">
        <v>138</v>
      </c>
      <c r="C88" s="87">
        <v>1210</v>
      </c>
      <c r="D88" s="87">
        <v>1210</v>
      </c>
      <c r="E88" s="87">
        <v>1210</v>
      </c>
      <c r="F88" s="87"/>
    </row>
    <row r="89" spans="1:8" s="23" customFormat="1" ht="15.6" x14ac:dyDescent="0.3">
      <c r="A89" s="69">
        <v>32313</v>
      </c>
      <c r="B89" s="86" t="s">
        <v>106</v>
      </c>
      <c r="C89" s="87">
        <v>400</v>
      </c>
      <c r="D89" s="87">
        <v>400</v>
      </c>
      <c r="E89" s="87">
        <v>400</v>
      </c>
      <c r="F89" s="87"/>
    </row>
    <row r="90" spans="1:8" s="23" customFormat="1" ht="15.6" x14ac:dyDescent="0.3">
      <c r="A90" s="69">
        <v>32319</v>
      </c>
      <c r="B90" s="86" t="s">
        <v>139</v>
      </c>
      <c r="C90" s="87">
        <v>3112.5</v>
      </c>
      <c r="D90" s="87">
        <v>3112.5</v>
      </c>
      <c r="E90" s="87">
        <v>3112.5</v>
      </c>
      <c r="F90" s="87"/>
    </row>
    <row r="91" spans="1:8" s="23" customFormat="1" ht="15.6" x14ac:dyDescent="0.3">
      <c r="A91" s="69">
        <v>32321</v>
      </c>
      <c r="B91" s="86" t="s">
        <v>248</v>
      </c>
      <c r="C91" s="87">
        <v>950</v>
      </c>
      <c r="D91" s="87">
        <v>950</v>
      </c>
      <c r="E91" s="87">
        <v>950</v>
      </c>
      <c r="F91" s="87"/>
    </row>
    <row r="92" spans="1:8" s="23" customFormat="1" ht="15.6" x14ac:dyDescent="0.3">
      <c r="A92" s="69">
        <v>32322</v>
      </c>
      <c r="B92" s="86" t="s">
        <v>249</v>
      </c>
      <c r="C92" s="87">
        <v>530</v>
      </c>
      <c r="D92" s="87">
        <v>530</v>
      </c>
      <c r="E92" s="87">
        <v>530</v>
      </c>
      <c r="F92" s="87"/>
    </row>
    <row r="93" spans="1:8" s="23" customFormat="1" ht="21" customHeight="1" x14ac:dyDescent="0.3">
      <c r="A93" s="69">
        <v>32323</v>
      </c>
      <c r="B93" s="86" t="s">
        <v>250</v>
      </c>
      <c r="C93" s="87">
        <v>150</v>
      </c>
      <c r="D93" s="87">
        <v>150</v>
      </c>
      <c r="E93" s="87">
        <v>150</v>
      </c>
      <c r="F93" s="87"/>
    </row>
    <row r="94" spans="1:8" ht="15.6" x14ac:dyDescent="0.3">
      <c r="A94" s="69">
        <v>32329</v>
      </c>
      <c r="B94" s="86" t="s">
        <v>251</v>
      </c>
      <c r="C94" s="81">
        <v>9058</v>
      </c>
      <c r="D94" s="81">
        <v>9058</v>
      </c>
      <c r="E94" s="81">
        <v>20835.740000000002</v>
      </c>
      <c r="F94" s="81"/>
      <c r="H94" s="40"/>
    </row>
    <row r="95" spans="1:8" ht="15.6" x14ac:dyDescent="0.3">
      <c r="A95" s="69">
        <v>32341</v>
      </c>
      <c r="B95" s="86" t="s">
        <v>217</v>
      </c>
      <c r="C95" s="81">
        <v>1200</v>
      </c>
      <c r="D95" s="81">
        <v>1200</v>
      </c>
      <c r="E95" s="81">
        <v>1200</v>
      </c>
      <c r="F95" s="81"/>
      <c r="H95" s="40"/>
    </row>
    <row r="96" spans="1:8" ht="15.6" x14ac:dyDescent="0.3">
      <c r="A96" s="69">
        <v>32342</v>
      </c>
      <c r="B96" s="86" t="s">
        <v>218</v>
      </c>
      <c r="C96" s="81">
        <v>760</v>
      </c>
      <c r="D96" s="81">
        <v>760</v>
      </c>
      <c r="E96" s="81">
        <v>760</v>
      </c>
      <c r="F96" s="81"/>
      <c r="H96" s="40"/>
    </row>
    <row r="97" spans="1:9" ht="15.6" x14ac:dyDescent="0.3">
      <c r="A97" s="69">
        <v>32343</v>
      </c>
      <c r="B97" s="86" t="s">
        <v>219</v>
      </c>
      <c r="C97" s="81">
        <v>300</v>
      </c>
      <c r="D97" s="81">
        <v>300</v>
      </c>
      <c r="E97" s="81">
        <v>300</v>
      </c>
      <c r="F97" s="81"/>
      <c r="H97" s="40"/>
    </row>
    <row r="98" spans="1:9" ht="15.6" x14ac:dyDescent="0.3">
      <c r="A98" s="69">
        <v>32344</v>
      </c>
      <c r="B98" s="86" t="s">
        <v>252</v>
      </c>
      <c r="C98" s="81">
        <v>400</v>
      </c>
      <c r="D98" s="81">
        <v>400</v>
      </c>
      <c r="E98" s="81">
        <v>400</v>
      </c>
      <c r="F98" s="81"/>
      <c r="H98" s="40"/>
    </row>
    <row r="99" spans="1:9" ht="15.6" x14ac:dyDescent="0.3">
      <c r="A99" s="69">
        <v>32349</v>
      </c>
      <c r="B99" s="86" t="s">
        <v>65</v>
      </c>
      <c r="C99" s="81">
        <v>940</v>
      </c>
      <c r="D99" s="81">
        <v>940</v>
      </c>
      <c r="E99" s="81">
        <v>940</v>
      </c>
      <c r="F99" s="81"/>
      <c r="H99" s="41"/>
    </row>
    <row r="100" spans="1:9" ht="15.6" x14ac:dyDescent="0.3">
      <c r="A100" s="69">
        <v>32359</v>
      </c>
      <c r="B100" s="86" t="s">
        <v>355</v>
      </c>
      <c r="C100" s="96">
        <v>0</v>
      </c>
      <c r="D100" s="96">
        <v>0</v>
      </c>
      <c r="E100" s="96">
        <v>829.5</v>
      </c>
      <c r="F100" s="96"/>
      <c r="H100" s="41"/>
    </row>
    <row r="101" spans="1:9" s="23" customFormat="1" ht="15.6" x14ac:dyDescent="0.3">
      <c r="A101" s="69">
        <v>32361</v>
      </c>
      <c r="B101" s="86" t="s">
        <v>66</v>
      </c>
      <c r="C101" s="87">
        <v>2300</v>
      </c>
      <c r="D101" s="87">
        <v>2300</v>
      </c>
      <c r="E101" s="87">
        <v>2000</v>
      </c>
      <c r="F101" s="87"/>
      <c r="H101" s="42"/>
    </row>
    <row r="102" spans="1:9" s="23" customFormat="1" ht="15.6" x14ac:dyDescent="0.3">
      <c r="A102" s="69">
        <v>32369</v>
      </c>
      <c r="B102" s="86" t="s">
        <v>140</v>
      </c>
      <c r="C102" s="87">
        <v>210</v>
      </c>
      <c r="D102" s="87">
        <v>210</v>
      </c>
      <c r="E102" s="87">
        <v>210</v>
      </c>
      <c r="F102" s="87"/>
      <c r="H102" s="42"/>
    </row>
    <row r="103" spans="1:9" s="23" customFormat="1" ht="15.6" x14ac:dyDescent="0.3">
      <c r="A103" s="69">
        <v>32372</v>
      </c>
      <c r="B103" s="86" t="s">
        <v>144</v>
      </c>
      <c r="C103" s="87">
        <v>0</v>
      </c>
      <c r="D103" s="87">
        <v>0</v>
      </c>
      <c r="E103" s="87">
        <v>0</v>
      </c>
      <c r="F103" s="87"/>
      <c r="H103" s="42"/>
    </row>
    <row r="104" spans="1:9" ht="15.6" x14ac:dyDescent="0.3">
      <c r="A104" s="69">
        <v>32379</v>
      </c>
      <c r="B104" s="86" t="s">
        <v>57</v>
      </c>
      <c r="C104" s="81">
        <v>750</v>
      </c>
      <c r="D104" s="81">
        <v>750</v>
      </c>
      <c r="E104" s="81">
        <v>750</v>
      </c>
      <c r="F104" s="81"/>
      <c r="H104" s="43"/>
    </row>
    <row r="105" spans="1:9" ht="15.6" x14ac:dyDescent="0.3">
      <c r="A105" s="69">
        <v>32381</v>
      </c>
      <c r="B105" s="86" t="s">
        <v>235</v>
      </c>
      <c r="C105" s="81">
        <v>0</v>
      </c>
      <c r="D105" s="81">
        <v>0</v>
      </c>
      <c r="E105" s="81">
        <v>1400</v>
      </c>
      <c r="F105" s="81"/>
      <c r="H105" s="43"/>
    </row>
    <row r="106" spans="1:9" ht="15.6" x14ac:dyDescent="0.3">
      <c r="A106" s="69">
        <v>32389</v>
      </c>
      <c r="B106" s="86" t="s">
        <v>356</v>
      </c>
      <c r="C106" s="88">
        <v>2080</v>
      </c>
      <c r="D106" s="88">
        <v>2080</v>
      </c>
      <c r="E106" s="88">
        <v>680</v>
      </c>
      <c r="F106" s="88"/>
      <c r="H106" s="43"/>
    </row>
    <row r="107" spans="1:9" ht="15.6" x14ac:dyDescent="0.3">
      <c r="A107" s="69">
        <v>32392</v>
      </c>
      <c r="B107" s="86" t="s">
        <v>228</v>
      </c>
      <c r="C107" s="88">
        <v>1600</v>
      </c>
      <c r="D107" s="88">
        <v>1600</v>
      </c>
      <c r="E107" s="88">
        <v>1600</v>
      </c>
      <c r="F107" s="88"/>
      <c r="H107" s="43"/>
    </row>
    <row r="108" spans="1:9" ht="15.6" x14ac:dyDescent="0.3">
      <c r="A108" s="69">
        <v>32394</v>
      </c>
      <c r="B108" s="86" t="s">
        <v>222</v>
      </c>
      <c r="C108" s="88">
        <v>150</v>
      </c>
      <c r="D108" s="88">
        <v>150</v>
      </c>
      <c r="E108" s="88">
        <v>150</v>
      </c>
      <c r="F108" s="88"/>
      <c r="H108" s="43"/>
    </row>
    <row r="109" spans="1:9" ht="15.6" x14ac:dyDescent="0.3">
      <c r="A109" s="69">
        <v>32399</v>
      </c>
      <c r="B109" s="86" t="s">
        <v>69</v>
      </c>
      <c r="C109" s="81">
        <v>1120</v>
      </c>
      <c r="D109" s="81">
        <v>1120</v>
      </c>
      <c r="E109" s="81">
        <v>400</v>
      </c>
      <c r="F109" s="81"/>
      <c r="H109" s="43"/>
    </row>
    <row r="110" spans="1:9" s="25" customFormat="1" ht="15.6" x14ac:dyDescent="0.3">
      <c r="A110" s="66">
        <v>329</v>
      </c>
      <c r="B110" s="71" t="s">
        <v>47</v>
      </c>
      <c r="C110" s="83">
        <f>SUM(C111:C116)</f>
        <v>9625</v>
      </c>
      <c r="D110" s="83">
        <f t="shared" ref="D110:F110" si="28">SUM(D111:D116)</f>
        <v>9625</v>
      </c>
      <c r="E110" s="83">
        <f t="shared" si="28"/>
        <v>9850</v>
      </c>
      <c r="F110" s="83">
        <f t="shared" si="28"/>
        <v>0</v>
      </c>
      <c r="H110" s="42"/>
      <c r="I110" s="23"/>
    </row>
    <row r="111" spans="1:9" s="25" customFormat="1" ht="15.6" x14ac:dyDescent="0.3">
      <c r="A111" s="69">
        <v>32921</v>
      </c>
      <c r="B111" s="86" t="s">
        <v>253</v>
      </c>
      <c r="C111" s="180">
        <v>250</v>
      </c>
      <c r="D111" s="180">
        <v>250</v>
      </c>
      <c r="E111" s="180">
        <v>250</v>
      </c>
      <c r="F111" s="180"/>
      <c r="H111" s="42"/>
      <c r="I111" s="23"/>
    </row>
    <row r="112" spans="1:9" ht="15.6" x14ac:dyDescent="0.3">
      <c r="A112" s="69">
        <v>32922</v>
      </c>
      <c r="B112" s="86" t="s">
        <v>108</v>
      </c>
      <c r="C112" s="88">
        <v>880</v>
      </c>
      <c r="D112" s="88">
        <v>880</v>
      </c>
      <c r="E112" s="88">
        <v>880</v>
      </c>
      <c r="F112" s="88"/>
      <c r="H112" s="28"/>
    </row>
    <row r="113" spans="1:9" ht="15.6" x14ac:dyDescent="0.3">
      <c r="A113" s="69">
        <v>32941</v>
      </c>
      <c r="B113" s="86" t="s">
        <v>70</v>
      </c>
      <c r="C113" s="88">
        <v>165</v>
      </c>
      <c r="D113" s="88">
        <v>165</v>
      </c>
      <c r="E113" s="88">
        <v>250</v>
      </c>
      <c r="F113" s="88"/>
      <c r="H113" s="28"/>
    </row>
    <row r="114" spans="1:9" ht="15.6" x14ac:dyDescent="0.3">
      <c r="A114" s="69">
        <v>32955</v>
      </c>
      <c r="B114" s="86" t="s">
        <v>46</v>
      </c>
      <c r="C114" s="81">
        <v>2420</v>
      </c>
      <c r="D114" s="81">
        <v>2420</v>
      </c>
      <c r="E114" s="81">
        <v>2860</v>
      </c>
      <c r="F114" s="81"/>
      <c r="H114" s="39"/>
    </row>
    <row r="115" spans="1:9" ht="15.6" x14ac:dyDescent="0.3">
      <c r="A115" s="69">
        <v>32961</v>
      </c>
      <c r="B115" s="86" t="s">
        <v>172</v>
      </c>
      <c r="C115" s="81">
        <v>0</v>
      </c>
      <c r="D115" s="81">
        <v>0</v>
      </c>
      <c r="E115" s="81">
        <v>0</v>
      </c>
      <c r="F115" s="81"/>
      <c r="H115" s="39"/>
    </row>
    <row r="116" spans="1:9" ht="15.6" x14ac:dyDescent="0.3">
      <c r="A116" s="69">
        <v>32999</v>
      </c>
      <c r="B116" s="86" t="s">
        <v>47</v>
      </c>
      <c r="C116" s="81">
        <v>5910</v>
      </c>
      <c r="D116" s="81">
        <v>5910</v>
      </c>
      <c r="E116" s="81">
        <v>5610</v>
      </c>
      <c r="F116" s="81"/>
    </row>
    <row r="117" spans="1:9" ht="15.6" x14ac:dyDescent="0.3">
      <c r="A117" s="67">
        <v>34</v>
      </c>
      <c r="B117" s="89" t="s">
        <v>48</v>
      </c>
      <c r="C117" s="82">
        <f t="shared" ref="C117:F117" si="29">C118</f>
        <v>820</v>
      </c>
      <c r="D117" s="82">
        <f t="shared" si="29"/>
        <v>820</v>
      </c>
      <c r="E117" s="82">
        <f t="shared" si="29"/>
        <v>820</v>
      </c>
      <c r="F117" s="82">
        <f t="shared" si="29"/>
        <v>0</v>
      </c>
    </row>
    <row r="118" spans="1:9" s="25" customFormat="1" ht="15.6" x14ac:dyDescent="0.3">
      <c r="A118" s="66">
        <v>343</v>
      </c>
      <c r="B118" s="71" t="s">
        <v>49</v>
      </c>
      <c r="C118" s="83">
        <f t="shared" ref="C118:F118" si="30">C119+C120</f>
        <v>820</v>
      </c>
      <c r="D118" s="83">
        <f t="shared" si="30"/>
        <v>820</v>
      </c>
      <c r="E118" s="83">
        <f t="shared" ref="E118" si="31">E119+E120</f>
        <v>820</v>
      </c>
      <c r="F118" s="83">
        <f t="shared" si="30"/>
        <v>0</v>
      </c>
    </row>
    <row r="119" spans="1:9" s="32" customFormat="1" ht="15.6" x14ac:dyDescent="0.3">
      <c r="A119" s="84">
        <v>34311</v>
      </c>
      <c r="B119" s="85" t="s">
        <v>71</v>
      </c>
      <c r="C119" s="81">
        <v>800</v>
      </c>
      <c r="D119" s="81">
        <v>800</v>
      </c>
      <c r="E119" s="81">
        <v>800</v>
      </c>
      <c r="F119" s="81"/>
      <c r="I119" s="34"/>
    </row>
    <row r="120" spans="1:9" ht="15.6" x14ac:dyDescent="0.3">
      <c r="A120" s="69">
        <v>34339</v>
      </c>
      <c r="B120" s="86" t="s">
        <v>50</v>
      </c>
      <c r="C120" s="81">
        <v>20</v>
      </c>
      <c r="D120" s="81">
        <v>20</v>
      </c>
      <c r="E120" s="81">
        <v>20</v>
      </c>
      <c r="F120" s="81"/>
    </row>
    <row r="121" spans="1:9" ht="31.2" x14ac:dyDescent="0.3">
      <c r="A121" s="67">
        <v>37</v>
      </c>
      <c r="B121" s="89" t="s">
        <v>67</v>
      </c>
      <c r="C121" s="82">
        <f t="shared" ref="C121:F121" si="32">C122</f>
        <v>15850</v>
      </c>
      <c r="D121" s="82">
        <f t="shared" si="32"/>
        <v>15850</v>
      </c>
      <c r="E121" s="82">
        <f t="shared" si="32"/>
        <v>15850</v>
      </c>
      <c r="F121" s="82">
        <f t="shared" si="32"/>
        <v>0</v>
      </c>
    </row>
    <row r="122" spans="1:9" s="25" customFormat="1" ht="31.2" x14ac:dyDescent="0.3">
      <c r="A122" s="66">
        <v>372</v>
      </c>
      <c r="B122" s="71" t="s">
        <v>62</v>
      </c>
      <c r="C122" s="83">
        <f t="shared" ref="C122:F122" si="33">SUM(C123:C126)</f>
        <v>15850</v>
      </c>
      <c r="D122" s="83">
        <f t="shared" si="33"/>
        <v>15850</v>
      </c>
      <c r="E122" s="83">
        <f t="shared" ref="E122" si="34">SUM(E123:E126)</f>
        <v>15850</v>
      </c>
      <c r="F122" s="83">
        <f t="shared" si="33"/>
        <v>0</v>
      </c>
    </row>
    <row r="123" spans="1:9" s="25" customFormat="1" ht="15.6" x14ac:dyDescent="0.3">
      <c r="A123" s="69">
        <v>37213</v>
      </c>
      <c r="B123" s="86" t="s">
        <v>197</v>
      </c>
      <c r="C123" s="181">
        <v>920</v>
      </c>
      <c r="D123" s="181">
        <v>920</v>
      </c>
      <c r="E123" s="181">
        <v>920</v>
      </c>
      <c r="F123" s="181"/>
    </row>
    <row r="124" spans="1:9" s="25" customFormat="1" ht="15.6" x14ac:dyDescent="0.3">
      <c r="A124" s="69">
        <v>37215</v>
      </c>
      <c r="B124" s="86" t="s">
        <v>345</v>
      </c>
      <c r="C124" s="181">
        <v>180</v>
      </c>
      <c r="D124" s="181">
        <v>180</v>
      </c>
      <c r="E124" s="181">
        <v>180</v>
      </c>
      <c r="F124" s="181"/>
    </row>
    <row r="125" spans="1:9" s="25" customFormat="1" ht="15.6" x14ac:dyDescent="0.3">
      <c r="A125" s="69">
        <v>37215</v>
      </c>
      <c r="B125" s="86" t="s">
        <v>345</v>
      </c>
      <c r="C125" s="181">
        <v>750</v>
      </c>
      <c r="D125" s="181">
        <v>750</v>
      </c>
      <c r="E125" s="181">
        <v>750</v>
      </c>
      <c r="F125" s="181"/>
    </row>
    <row r="126" spans="1:9" ht="15.6" x14ac:dyDescent="0.3">
      <c r="A126" s="69">
        <v>37229</v>
      </c>
      <c r="B126" s="86" t="s">
        <v>63</v>
      </c>
      <c r="C126" s="81">
        <v>14000</v>
      </c>
      <c r="D126" s="81">
        <v>14000</v>
      </c>
      <c r="E126" s="81">
        <v>14000</v>
      </c>
      <c r="F126" s="81"/>
    </row>
    <row r="127" spans="1:9" s="100" customFormat="1" ht="15.6" x14ac:dyDescent="0.3">
      <c r="A127" s="67">
        <v>38</v>
      </c>
      <c r="B127" s="89" t="s">
        <v>145</v>
      </c>
      <c r="C127" s="99">
        <f t="shared" ref="C127:F128" si="35">C128</f>
        <v>580</v>
      </c>
      <c r="D127" s="99">
        <f t="shared" si="35"/>
        <v>580</v>
      </c>
      <c r="E127" s="99">
        <f t="shared" si="35"/>
        <v>580</v>
      </c>
      <c r="F127" s="99">
        <f t="shared" si="35"/>
        <v>0</v>
      </c>
    </row>
    <row r="128" spans="1:9" s="25" customFormat="1" ht="15.6" x14ac:dyDescent="0.3">
      <c r="A128" s="66">
        <v>381</v>
      </c>
      <c r="B128" s="71" t="s">
        <v>37</v>
      </c>
      <c r="C128" s="98">
        <f t="shared" si="35"/>
        <v>580</v>
      </c>
      <c r="D128" s="98">
        <f t="shared" si="35"/>
        <v>580</v>
      </c>
      <c r="E128" s="98">
        <f t="shared" si="35"/>
        <v>580</v>
      </c>
      <c r="F128" s="98">
        <f t="shared" si="35"/>
        <v>0</v>
      </c>
    </row>
    <row r="129" spans="1:6" ht="15.6" x14ac:dyDescent="0.3">
      <c r="A129" s="69">
        <v>38129</v>
      </c>
      <c r="B129" s="86" t="s">
        <v>146</v>
      </c>
      <c r="C129" s="96">
        <v>580</v>
      </c>
      <c r="D129" s="96">
        <v>580</v>
      </c>
      <c r="E129" s="96">
        <v>580</v>
      </c>
      <c r="F129" s="96"/>
    </row>
    <row r="130" spans="1:6" ht="15.6" x14ac:dyDescent="0.3">
      <c r="A130" s="93">
        <v>4</v>
      </c>
      <c r="B130" s="74" t="s">
        <v>12</v>
      </c>
      <c r="C130" s="94">
        <f t="shared" ref="C130:F130" si="36">C131</f>
        <v>35000</v>
      </c>
      <c r="D130" s="94">
        <f t="shared" si="36"/>
        <v>85000</v>
      </c>
      <c r="E130" s="94">
        <f t="shared" si="36"/>
        <v>86550</v>
      </c>
      <c r="F130" s="94">
        <f t="shared" si="36"/>
        <v>0</v>
      </c>
    </row>
    <row r="131" spans="1:6" ht="31.2" x14ac:dyDescent="0.3">
      <c r="A131" s="78">
        <v>42</v>
      </c>
      <c r="B131" s="91" t="s">
        <v>23</v>
      </c>
      <c r="C131" s="79">
        <f>C132+C134+C136</f>
        <v>35000</v>
      </c>
      <c r="D131" s="79">
        <f t="shared" ref="D131:F131" si="37">D132+D134+D136</f>
        <v>85000</v>
      </c>
      <c r="E131" s="79">
        <f t="shared" ref="E131" si="38">E132+E134+E136</f>
        <v>86550</v>
      </c>
      <c r="F131" s="79">
        <f t="shared" si="37"/>
        <v>0</v>
      </c>
    </row>
    <row r="132" spans="1:6" s="25" customFormat="1" ht="15.6" x14ac:dyDescent="0.3">
      <c r="A132" s="61">
        <v>421</v>
      </c>
      <c r="B132" s="90" t="s">
        <v>296</v>
      </c>
      <c r="C132" s="80">
        <f t="shared" ref="C132:F134" si="39">SUM(C133:C133)</f>
        <v>25000</v>
      </c>
      <c r="D132" s="80">
        <f t="shared" si="39"/>
        <v>75000</v>
      </c>
      <c r="E132" s="80">
        <f t="shared" si="39"/>
        <v>75000</v>
      </c>
      <c r="F132" s="80">
        <f t="shared" si="39"/>
        <v>0</v>
      </c>
    </row>
    <row r="133" spans="1:6" ht="30" x14ac:dyDescent="0.3">
      <c r="A133" s="63">
        <v>42123</v>
      </c>
      <c r="B133" s="73" t="s">
        <v>343</v>
      </c>
      <c r="C133" s="81">
        <v>25000</v>
      </c>
      <c r="D133" s="81">
        <v>75000</v>
      </c>
      <c r="E133" s="81">
        <v>75000</v>
      </c>
      <c r="F133" s="81">
        <v>0</v>
      </c>
    </row>
    <row r="134" spans="1:6" s="25" customFormat="1" ht="15.6" x14ac:dyDescent="0.3">
      <c r="A134" s="61">
        <v>422</v>
      </c>
      <c r="B134" s="90" t="s">
        <v>58</v>
      </c>
      <c r="C134" s="80">
        <f t="shared" si="39"/>
        <v>9000</v>
      </c>
      <c r="D134" s="80">
        <f t="shared" si="39"/>
        <v>9000</v>
      </c>
      <c r="E134" s="80">
        <f t="shared" si="39"/>
        <v>10550</v>
      </c>
      <c r="F134" s="80">
        <f t="shared" si="39"/>
        <v>0</v>
      </c>
    </row>
    <row r="135" spans="1:6" ht="15.6" x14ac:dyDescent="0.3">
      <c r="A135" s="63">
        <v>42273</v>
      </c>
      <c r="B135" s="73" t="s">
        <v>59</v>
      </c>
      <c r="C135" s="81">
        <v>9000</v>
      </c>
      <c r="D135" s="81">
        <v>9000</v>
      </c>
      <c r="E135" s="81">
        <v>10550</v>
      </c>
      <c r="F135" s="81"/>
    </row>
    <row r="136" spans="1:6" s="25" customFormat="1" ht="31.2" x14ac:dyDescent="0.3">
      <c r="A136" s="61">
        <v>424</v>
      </c>
      <c r="B136" s="90" t="s">
        <v>60</v>
      </c>
      <c r="C136" s="80">
        <f t="shared" ref="C136:F136" si="40">C137</f>
        <v>1000</v>
      </c>
      <c r="D136" s="80">
        <f t="shared" si="40"/>
        <v>1000</v>
      </c>
      <c r="E136" s="80">
        <f t="shared" si="40"/>
        <v>1000</v>
      </c>
      <c r="F136" s="80">
        <f t="shared" si="40"/>
        <v>0</v>
      </c>
    </row>
    <row r="137" spans="1:6" ht="15.6" x14ac:dyDescent="0.3">
      <c r="A137" s="63">
        <v>42411</v>
      </c>
      <c r="B137" s="73" t="s">
        <v>61</v>
      </c>
      <c r="C137" s="81">
        <v>1000</v>
      </c>
      <c r="D137" s="81">
        <v>1000</v>
      </c>
      <c r="E137" s="81">
        <v>1000</v>
      </c>
      <c r="F137" s="81"/>
    </row>
    <row r="138" spans="1:6" ht="15.6" x14ac:dyDescent="0.3">
      <c r="A138" s="207"/>
      <c r="B138" s="208"/>
      <c r="C138" s="209"/>
      <c r="D138" s="209"/>
      <c r="E138" s="209"/>
      <c r="F138" s="209"/>
    </row>
    <row r="139" spans="1:6" ht="15.6" x14ac:dyDescent="0.3">
      <c r="A139" s="207"/>
      <c r="B139" s="208"/>
      <c r="C139" s="209"/>
      <c r="D139" s="209"/>
      <c r="E139" s="209"/>
      <c r="F139" s="209"/>
    </row>
    <row r="140" spans="1:6" ht="15.6" x14ac:dyDescent="0.3">
      <c r="A140" s="207"/>
      <c r="B140" s="208"/>
      <c r="C140" s="209"/>
      <c r="D140" s="209"/>
      <c r="E140" s="209"/>
      <c r="F140" s="209"/>
    </row>
    <row r="141" spans="1:6" ht="15.6" x14ac:dyDescent="0.3">
      <c r="A141" s="207"/>
      <c r="B141" s="208"/>
      <c r="C141" s="209"/>
      <c r="D141" s="209"/>
      <c r="E141" s="209"/>
      <c r="F141" s="209"/>
    </row>
    <row r="142" spans="1:6" ht="15.6" x14ac:dyDescent="0.3">
      <c r="A142" s="207"/>
      <c r="B142" s="208"/>
      <c r="C142" s="209"/>
      <c r="D142" s="209"/>
      <c r="E142" s="209"/>
      <c r="F142" s="209"/>
    </row>
    <row r="143" spans="1:6" ht="15.6" x14ac:dyDescent="0.3">
      <c r="A143" s="207"/>
      <c r="B143" s="208"/>
      <c r="C143" s="209"/>
      <c r="D143" s="209"/>
      <c r="E143" s="209"/>
      <c r="F143" s="209"/>
    </row>
    <row r="144" spans="1:6" ht="15.6" x14ac:dyDescent="0.3">
      <c r="A144" s="207"/>
      <c r="B144" s="208"/>
      <c r="C144" s="209"/>
      <c r="D144" s="209"/>
      <c r="E144" s="209"/>
      <c r="F144" s="209"/>
    </row>
    <row r="146" spans="1:6" ht="15.6" x14ac:dyDescent="0.3">
      <c r="A146" s="280" t="s">
        <v>257</v>
      </c>
      <c r="B146" s="280"/>
      <c r="C146" s="280"/>
      <c r="D146" s="280"/>
      <c r="E146" s="280"/>
      <c r="F146" s="280"/>
    </row>
    <row r="147" spans="1:6" ht="31.2" x14ac:dyDescent="0.3">
      <c r="A147" s="97" t="s">
        <v>256</v>
      </c>
      <c r="B147" s="58" t="s">
        <v>9</v>
      </c>
      <c r="C147" s="57" t="s">
        <v>184</v>
      </c>
      <c r="D147" s="57" t="s">
        <v>339</v>
      </c>
      <c r="E147" s="57" t="s">
        <v>344</v>
      </c>
      <c r="F147" s="57"/>
    </row>
    <row r="148" spans="1:6" s="216" customFormat="1" ht="13.8" customHeight="1" x14ac:dyDescent="0.2">
      <c r="A148" s="215">
        <v>1</v>
      </c>
      <c r="B148" s="215">
        <v>2</v>
      </c>
      <c r="C148" s="215">
        <v>4</v>
      </c>
      <c r="D148" s="215">
        <v>5</v>
      </c>
      <c r="E148" s="215">
        <v>6</v>
      </c>
      <c r="F148" s="215">
        <v>7</v>
      </c>
    </row>
    <row r="149" spans="1:6" x14ac:dyDescent="0.3">
      <c r="A149" s="128"/>
      <c r="B149" s="128" t="s">
        <v>0</v>
      </c>
      <c r="C149" s="130">
        <f>C151+C152+C154+C156+C159+C162+C164+C165+C166+C169</f>
        <v>1368841.38</v>
      </c>
      <c r="D149" s="130">
        <f>D151+D152+D154+D156+D159+D162+D164+D165+D166+D167+D169</f>
        <v>1418841.38</v>
      </c>
      <c r="E149" s="130">
        <f>E151+E152+E154+E156+E159+E162+E164+E165+E166+E167+E169</f>
        <v>1546814.03</v>
      </c>
      <c r="F149" s="130">
        <f t="shared" ref="F149" si="41">F151+F152+F154+F156+F159+F162+F164+F165+F166+F169</f>
        <v>0</v>
      </c>
    </row>
    <row r="150" spans="1:6" x14ac:dyDescent="0.3">
      <c r="A150" s="128">
        <v>1</v>
      </c>
      <c r="B150" s="128" t="s">
        <v>104</v>
      </c>
      <c r="C150" s="103"/>
      <c r="D150" s="103"/>
      <c r="E150" s="103"/>
      <c r="F150" s="103"/>
    </row>
    <row r="151" spans="1:6" x14ac:dyDescent="0.3">
      <c r="A151" s="105" t="s">
        <v>261</v>
      </c>
      <c r="B151" s="105" t="s">
        <v>263</v>
      </c>
      <c r="C151" s="106">
        <v>44897.04</v>
      </c>
      <c r="D151" s="106">
        <v>19897.04</v>
      </c>
      <c r="E151" s="106">
        <v>32041.13</v>
      </c>
      <c r="F151" s="106"/>
    </row>
    <row r="152" spans="1:6" x14ac:dyDescent="0.3">
      <c r="A152" s="109" t="s">
        <v>295</v>
      </c>
      <c r="B152" s="107" t="s">
        <v>264</v>
      </c>
      <c r="C152" s="108">
        <v>42941.89</v>
      </c>
      <c r="D152" s="108">
        <v>42941.89</v>
      </c>
      <c r="E152" s="108">
        <v>47639.56</v>
      </c>
      <c r="F152" s="108"/>
    </row>
    <row r="153" spans="1:6" x14ac:dyDescent="0.3">
      <c r="A153" s="129">
        <v>6</v>
      </c>
      <c r="B153" s="129" t="s">
        <v>84</v>
      </c>
      <c r="C153" s="108"/>
      <c r="D153" s="108"/>
      <c r="E153" s="108"/>
      <c r="F153" s="108"/>
    </row>
    <row r="154" spans="1:6" x14ac:dyDescent="0.3">
      <c r="A154" s="109" t="s">
        <v>274</v>
      </c>
      <c r="B154" s="109" t="s">
        <v>265</v>
      </c>
      <c r="C154" s="110">
        <v>3800</v>
      </c>
      <c r="D154" s="110">
        <v>3800</v>
      </c>
      <c r="E154" s="110">
        <v>3800</v>
      </c>
      <c r="F154" s="110"/>
    </row>
    <row r="155" spans="1:6" x14ac:dyDescent="0.3">
      <c r="A155" s="129">
        <v>3</v>
      </c>
      <c r="B155" s="129" t="s">
        <v>82</v>
      </c>
      <c r="C155" s="108"/>
      <c r="D155" s="108"/>
      <c r="E155" s="108"/>
      <c r="F155" s="108"/>
    </row>
    <row r="156" spans="1:6" x14ac:dyDescent="0.3">
      <c r="A156" s="109" t="s">
        <v>279</v>
      </c>
      <c r="B156" s="109" t="s">
        <v>105</v>
      </c>
      <c r="C156" s="110">
        <v>3000</v>
      </c>
      <c r="D156" s="110">
        <v>3000</v>
      </c>
      <c r="E156" s="110">
        <v>3000</v>
      </c>
      <c r="F156" s="110"/>
    </row>
    <row r="157" spans="1:6" x14ac:dyDescent="0.3">
      <c r="A157" s="112"/>
      <c r="B157" s="111" t="s">
        <v>266</v>
      </c>
      <c r="C157" s="110">
        <v>0</v>
      </c>
      <c r="D157" s="110">
        <v>0</v>
      </c>
      <c r="E157" s="110">
        <v>0</v>
      </c>
      <c r="F157" s="110"/>
    </row>
    <row r="158" spans="1:6" x14ac:dyDescent="0.3">
      <c r="A158" s="129">
        <v>4</v>
      </c>
      <c r="B158" s="129" t="s">
        <v>148</v>
      </c>
      <c r="C158" s="108"/>
      <c r="D158" s="108"/>
      <c r="E158" s="108"/>
      <c r="F158" s="108"/>
    </row>
    <row r="159" spans="1:6" x14ac:dyDescent="0.3">
      <c r="A159" s="112" t="s">
        <v>273</v>
      </c>
      <c r="B159" s="112" t="s">
        <v>268</v>
      </c>
      <c r="C159" s="110">
        <v>16930</v>
      </c>
      <c r="D159" s="110">
        <v>16930</v>
      </c>
      <c r="E159" s="110">
        <v>16930</v>
      </c>
      <c r="F159" s="110"/>
    </row>
    <row r="160" spans="1:6" x14ac:dyDescent="0.3">
      <c r="A160" s="111"/>
      <c r="B160" s="112" t="s">
        <v>267</v>
      </c>
      <c r="C160" s="110">
        <v>0</v>
      </c>
      <c r="D160" s="110">
        <v>0</v>
      </c>
      <c r="E160" s="110">
        <v>595.62</v>
      </c>
      <c r="F160" s="110"/>
    </row>
    <row r="161" spans="1:6" x14ac:dyDescent="0.3">
      <c r="A161" s="129">
        <v>5</v>
      </c>
      <c r="B161" s="129" t="s">
        <v>149</v>
      </c>
      <c r="C161" s="108"/>
      <c r="D161" s="108"/>
      <c r="E161" s="108"/>
      <c r="F161" s="108"/>
    </row>
    <row r="162" spans="1:6" x14ac:dyDescent="0.3">
      <c r="A162" s="186" t="s">
        <v>272</v>
      </c>
      <c r="B162" s="112" t="s">
        <v>269</v>
      </c>
      <c r="C162" s="110">
        <v>1203890</v>
      </c>
      <c r="D162" s="110">
        <v>1203890</v>
      </c>
      <c r="E162" s="110">
        <v>1313820.06</v>
      </c>
      <c r="F162" s="110"/>
    </row>
    <row r="163" spans="1:6" x14ac:dyDescent="0.3">
      <c r="A163" s="162"/>
      <c r="B163" s="112" t="s">
        <v>270</v>
      </c>
      <c r="C163" s="110">
        <v>0</v>
      </c>
      <c r="D163" s="110">
        <v>0</v>
      </c>
      <c r="E163" s="110">
        <v>-620.05999999999995</v>
      </c>
      <c r="F163" s="110"/>
    </row>
    <row r="164" spans="1:6" x14ac:dyDescent="0.3">
      <c r="A164" s="210" t="s">
        <v>293</v>
      </c>
      <c r="B164" s="111" t="s">
        <v>271</v>
      </c>
      <c r="C164" s="110">
        <v>31840</v>
      </c>
      <c r="D164" s="110">
        <v>31840</v>
      </c>
      <c r="E164" s="110">
        <v>31840</v>
      </c>
      <c r="F164" s="110"/>
    </row>
    <row r="165" spans="1:6" x14ac:dyDescent="0.3">
      <c r="A165" s="186" t="s">
        <v>262</v>
      </c>
      <c r="B165" s="111" t="s">
        <v>269</v>
      </c>
      <c r="C165" s="110">
        <v>3219.67</v>
      </c>
      <c r="D165" s="110">
        <v>3219.67</v>
      </c>
      <c r="E165" s="110">
        <v>3399.79</v>
      </c>
      <c r="F165" s="110"/>
    </row>
    <row r="166" spans="1:6" x14ac:dyDescent="0.3">
      <c r="A166" s="186" t="s">
        <v>275</v>
      </c>
      <c r="B166" s="111" t="s">
        <v>276</v>
      </c>
      <c r="C166" s="110">
        <v>18244.78</v>
      </c>
      <c r="D166" s="110">
        <v>18244.78</v>
      </c>
      <c r="E166" s="110">
        <v>19265.490000000002</v>
      </c>
      <c r="F166" s="110"/>
    </row>
    <row r="167" spans="1:6" x14ac:dyDescent="0.3">
      <c r="A167" s="186" t="s">
        <v>340</v>
      </c>
      <c r="B167" s="111" t="s">
        <v>276</v>
      </c>
      <c r="C167" s="110">
        <v>0</v>
      </c>
      <c r="D167" s="110">
        <v>75000</v>
      </c>
      <c r="E167" s="110">
        <v>75000</v>
      </c>
      <c r="F167" s="110"/>
    </row>
    <row r="168" spans="1:6" x14ac:dyDescent="0.3">
      <c r="A168" s="187">
        <v>7</v>
      </c>
      <c r="B168" s="129" t="s">
        <v>152</v>
      </c>
      <c r="C168" s="108"/>
      <c r="D168" s="108"/>
      <c r="E168" s="108"/>
      <c r="F168" s="108"/>
    </row>
    <row r="169" spans="1:6" x14ac:dyDescent="0.3">
      <c r="A169" s="186" t="s">
        <v>277</v>
      </c>
      <c r="B169" s="112" t="s">
        <v>133</v>
      </c>
      <c r="C169" s="110">
        <v>78</v>
      </c>
      <c r="D169" s="110">
        <v>78</v>
      </c>
      <c r="E169" s="110">
        <v>78</v>
      </c>
      <c r="F169" s="110"/>
    </row>
    <row r="170" spans="1:6" x14ac:dyDescent="0.3">
      <c r="A170" s="162"/>
      <c r="B170" s="109" t="s">
        <v>278</v>
      </c>
      <c r="C170" s="110">
        <v>3980</v>
      </c>
      <c r="D170" s="110">
        <v>3980</v>
      </c>
      <c r="E170" s="110">
        <v>4057.74</v>
      </c>
      <c r="F170" s="110"/>
    </row>
    <row r="171" spans="1:6" x14ac:dyDescent="0.3">
      <c r="A171" s="162"/>
      <c r="B171" s="114" t="s">
        <v>154</v>
      </c>
      <c r="C171" s="115">
        <f>C157+C160+C163+C170</f>
        <v>3980</v>
      </c>
      <c r="D171" s="115">
        <f>D157+D160+D163+D170</f>
        <v>3980</v>
      </c>
      <c r="E171" s="115">
        <f>E157+E160+E163+E170</f>
        <v>4033.2999999999997</v>
      </c>
      <c r="F171" s="115">
        <f t="shared" ref="F171" si="42">F157+F160+F163+F170</f>
        <v>0</v>
      </c>
    </row>
    <row r="172" spans="1:6" ht="45" customHeight="1" x14ac:dyDescent="0.3">
      <c r="A172" s="214" t="s">
        <v>256</v>
      </c>
      <c r="B172" s="57" t="s">
        <v>9</v>
      </c>
      <c r="C172" s="57" t="s">
        <v>184</v>
      </c>
      <c r="D172" s="57" t="s">
        <v>339</v>
      </c>
      <c r="E172" s="57" t="s">
        <v>344</v>
      </c>
      <c r="F172" s="57"/>
    </row>
    <row r="173" spans="1:6" s="216" customFormat="1" ht="14.4" customHeight="1" x14ac:dyDescent="0.2">
      <c r="A173" s="215">
        <v>1</v>
      </c>
      <c r="B173" s="215">
        <v>2</v>
      </c>
      <c r="C173" s="215">
        <v>4</v>
      </c>
      <c r="D173" s="215">
        <v>5</v>
      </c>
      <c r="E173" s="215">
        <v>6</v>
      </c>
      <c r="F173" s="215">
        <v>7</v>
      </c>
    </row>
    <row r="174" spans="1:6" x14ac:dyDescent="0.3">
      <c r="A174" s="128"/>
      <c r="B174" s="128" t="s">
        <v>167</v>
      </c>
      <c r="C174" s="130">
        <f>C176+C177+C179+C181+C183+C185+C186+C187+C188+C191</f>
        <v>1372821.38</v>
      </c>
      <c r="D174" s="130">
        <f>D176+D177+D179+D181+D183+D185+D186+D187+D188+D189+D191</f>
        <v>1422821.38</v>
      </c>
      <c r="E174" s="130">
        <f>E176+E177+E179+E181+E183+E185+E186+E187+E188+E189+E191</f>
        <v>1550847.33</v>
      </c>
      <c r="F174" s="130">
        <f t="shared" ref="F174" si="43">F176+F177+F179+F181+F183+F185+F186+F187+F188+F191</f>
        <v>0</v>
      </c>
    </row>
    <row r="175" spans="1:6" x14ac:dyDescent="0.3">
      <c r="A175" s="128">
        <v>1</v>
      </c>
      <c r="B175" s="128" t="s">
        <v>200</v>
      </c>
      <c r="C175" s="103"/>
      <c r="D175" s="103"/>
      <c r="E175" s="103"/>
      <c r="F175" s="103"/>
    </row>
    <row r="176" spans="1:6" x14ac:dyDescent="0.3">
      <c r="A176" s="105" t="s">
        <v>261</v>
      </c>
      <c r="B176" s="105" t="s">
        <v>263</v>
      </c>
      <c r="C176" s="106">
        <v>44897.04</v>
      </c>
      <c r="D176" s="106">
        <v>19897.04</v>
      </c>
      <c r="E176" s="106">
        <v>32041.13</v>
      </c>
      <c r="F176" s="106"/>
    </row>
    <row r="177" spans="1:6" x14ac:dyDescent="0.3">
      <c r="A177" s="109" t="s">
        <v>295</v>
      </c>
      <c r="B177" s="107" t="s">
        <v>264</v>
      </c>
      <c r="C177" s="108">
        <v>42941.89</v>
      </c>
      <c r="D177" s="108">
        <v>42941.89</v>
      </c>
      <c r="E177" s="108">
        <v>47639.56</v>
      </c>
      <c r="F177" s="108"/>
    </row>
    <row r="178" spans="1:6" x14ac:dyDescent="0.3">
      <c r="A178" s="129">
        <v>6</v>
      </c>
      <c r="B178" s="129" t="s">
        <v>84</v>
      </c>
      <c r="C178" s="108"/>
      <c r="D178" s="108"/>
      <c r="E178" s="108"/>
      <c r="F178" s="108"/>
    </row>
    <row r="179" spans="1:6" x14ac:dyDescent="0.3">
      <c r="A179" s="109" t="s">
        <v>274</v>
      </c>
      <c r="B179" s="109" t="s">
        <v>265</v>
      </c>
      <c r="C179" s="110">
        <v>3800</v>
      </c>
      <c r="D179" s="110">
        <v>3800</v>
      </c>
      <c r="E179" s="110">
        <v>3800</v>
      </c>
      <c r="F179" s="110"/>
    </row>
    <row r="180" spans="1:6" x14ac:dyDescent="0.3">
      <c r="A180" s="129">
        <v>3</v>
      </c>
      <c r="B180" s="129" t="s">
        <v>82</v>
      </c>
      <c r="C180" s="108"/>
      <c r="D180" s="108"/>
      <c r="E180" s="108"/>
      <c r="F180" s="108"/>
    </row>
    <row r="181" spans="1:6" x14ac:dyDescent="0.3">
      <c r="A181" s="109" t="s">
        <v>279</v>
      </c>
      <c r="B181" s="109" t="s">
        <v>105</v>
      </c>
      <c r="C181" s="110">
        <v>3000</v>
      </c>
      <c r="D181" s="110">
        <v>3000</v>
      </c>
      <c r="E181" s="110">
        <v>3000</v>
      </c>
      <c r="F181" s="110"/>
    </row>
    <row r="182" spans="1:6" x14ac:dyDescent="0.3">
      <c r="A182" s="129">
        <v>4</v>
      </c>
      <c r="B182" s="129" t="s">
        <v>148</v>
      </c>
      <c r="C182" s="108"/>
      <c r="D182" s="108"/>
      <c r="E182" s="108"/>
      <c r="F182" s="108"/>
    </row>
    <row r="183" spans="1:6" x14ac:dyDescent="0.3">
      <c r="A183" s="112" t="s">
        <v>273</v>
      </c>
      <c r="B183" s="112" t="s">
        <v>268</v>
      </c>
      <c r="C183" s="110">
        <v>16930</v>
      </c>
      <c r="D183" s="110">
        <v>16930</v>
      </c>
      <c r="E183" s="110">
        <v>17525.62</v>
      </c>
      <c r="F183" s="110"/>
    </row>
    <row r="184" spans="1:6" x14ac:dyDescent="0.3">
      <c r="A184" s="129">
        <v>5</v>
      </c>
      <c r="B184" s="129" t="s">
        <v>149</v>
      </c>
      <c r="C184" s="108"/>
      <c r="D184" s="108"/>
      <c r="E184" s="108"/>
      <c r="F184" s="108"/>
    </row>
    <row r="185" spans="1:6" x14ac:dyDescent="0.3">
      <c r="A185" s="111" t="s">
        <v>272</v>
      </c>
      <c r="B185" s="112" t="s">
        <v>150</v>
      </c>
      <c r="C185" s="110">
        <v>1203890</v>
      </c>
      <c r="D185" s="110">
        <v>1203890</v>
      </c>
      <c r="E185" s="110">
        <v>1313200</v>
      </c>
      <c r="F185" s="110"/>
    </row>
    <row r="186" spans="1:6" x14ac:dyDescent="0.3">
      <c r="A186" s="162" t="s">
        <v>293</v>
      </c>
      <c r="B186" s="111" t="s">
        <v>151</v>
      </c>
      <c r="C186" s="110">
        <v>31840</v>
      </c>
      <c r="D186" s="110">
        <v>31840</v>
      </c>
      <c r="E186" s="110">
        <v>31840</v>
      </c>
      <c r="F186" s="110"/>
    </row>
    <row r="187" spans="1:6" x14ac:dyDescent="0.3">
      <c r="A187" s="186" t="s">
        <v>262</v>
      </c>
      <c r="B187" s="111" t="s">
        <v>269</v>
      </c>
      <c r="C187" s="110">
        <v>3219.67</v>
      </c>
      <c r="D187" s="110">
        <v>3219.67</v>
      </c>
      <c r="E187" s="110">
        <v>3399.79</v>
      </c>
      <c r="F187" s="110"/>
    </row>
    <row r="188" spans="1:6" x14ac:dyDescent="0.3">
      <c r="A188" s="186" t="s">
        <v>275</v>
      </c>
      <c r="B188" s="111" t="s">
        <v>276</v>
      </c>
      <c r="C188" s="110">
        <v>18244.78</v>
      </c>
      <c r="D188" s="110">
        <v>18244.78</v>
      </c>
      <c r="E188" s="110">
        <v>19265.490000000002</v>
      </c>
      <c r="F188" s="110"/>
    </row>
    <row r="189" spans="1:6" x14ac:dyDescent="0.3">
      <c r="A189" s="186" t="s">
        <v>340</v>
      </c>
      <c r="B189" s="111" t="s">
        <v>276</v>
      </c>
      <c r="C189" s="110">
        <v>0</v>
      </c>
      <c r="D189" s="110">
        <v>75000</v>
      </c>
      <c r="E189" s="110">
        <v>75000</v>
      </c>
      <c r="F189" s="110"/>
    </row>
    <row r="190" spans="1:6" x14ac:dyDescent="0.3">
      <c r="A190" s="187">
        <v>7</v>
      </c>
      <c r="B190" s="129" t="s">
        <v>152</v>
      </c>
      <c r="C190" s="108"/>
      <c r="D190" s="108"/>
      <c r="E190" s="108"/>
      <c r="F190" s="108"/>
    </row>
    <row r="191" spans="1:6" x14ac:dyDescent="0.3">
      <c r="A191" s="186" t="s">
        <v>277</v>
      </c>
      <c r="B191" s="112" t="s">
        <v>153</v>
      </c>
      <c r="C191" s="113">
        <v>4058</v>
      </c>
      <c r="D191" s="113">
        <v>4058</v>
      </c>
      <c r="E191" s="113">
        <v>4135.74</v>
      </c>
      <c r="F191" s="113"/>
    </row>
    <row r="192" spans="1:6" x14ac:dyDescent="0.3">
      <c r="A192" s="239"/>
      <c r="B192" s="189"/>
      <c r="C192" s="190"/>
      <c r="D192" s="190"/>
      <c r="E192" s="190"/>
      <c r="F192" s="190"/>
    </row>
    <row r="193" spans="1:6" x14ac:dyDescent="0.3">
      <c r="A193" s="239"/>
      <c r="B193" s="189"/>
      <c r="C193" s="190"/>
      <c r="D193" s="190"/>
      <c r="E193" s="190"/>
      <c r="F193" s="190"/>
    </row>
    <row r="194" spans="1:6" x14ac:dyDescent="0.3">
      <c r="A194" s="239"/>
      <c r="B194" s="189"/>
      <c r="C194" s="190"/>
      <c r="D194" s="190"/>
      <c r="E194" s="190"/>
      <c r="F194" s="190"/>
    </row>
    <row r="195" spans="1:6" x14ac:dyDescent="0.3">
      <c r="A195" s="239"/>
      <c r="B195" s="189"/>
      <c r="C195" s="190"/>
      <c r="D195" s="190"/>
      <c r="E195" s="190"/>
      <c r="F195" s="190"/>
    </row>
    <row r="196" spans="1:6" x14ac:dyDescent="0.3">
      <c r="A196" s="239"/>
      <c r="B196" s="189"/>
      <c r="C196" s="190"/>
      <c r="D196" s="190"/>
      <c r="E196" s="190"/>
      <c r="F196" s="190"/>
    </row>
    <row r="197" spans="1:6" x14ac:dyDescent="0.3">
      <c r="A197" s="239"/>
      <c r="B197" s="189"/>
      <c r="C197" s="190"/>
      <c r="D197" s="190"/>
      <c r="E197" s="190"/>
      <c r="F197" s="190"/>
    </row>
    <row r="198" spans="1:6" x14ac:dyDescent="0.3">
      <c r="A198" s="239"/>
      <c r="B198" s="189"/>
      <c r="C198" s="190"/>
      <c r="D198" s="190"/>
      <c r="E198" s="190"/>
      <c r="F198" s="190"/>
    </row>
    <row r="199" spans="1:6" x14ac:dyDescent="0.3">
      <c r="A199" s="239"/>
      <c r="B199" s="189"/>
      <c r="C199" s="190"/>
      <c r="D199" s="190"/>
      <c r="E199" s="190"/>
      <c r="F199" s="190"/>
    </row>
    <row r="200" spans="1:6" x14ac:dyDescent="0.3">
      <c r="A200" s="239"/>
      <c r="B200" s="189"/>
      <c r="C200" s="190"/>
      <c r="D200" s="190"/>
      <c r="E200" s="190"/>
      <c r="F200" s="190"/>
    </row>
    <row r="201" spans="1:6" x14ac:dyDescent="0.3">
      <c r="A201" s="239"/>
      <c r="B201" s="189"/>
      <c r="C201" s="190"/>
      <c r="D201" s="190"/>
      <c r="E201" s="190"/>
      <c r="F201" s="190"/>
    </row>
    <row r="202" spans="1:6" x14ac:dyDescent="0.3">
      <c r="A202" s="239"/>
      <c r="B202" s="189"/>
      <c r="C202" s="190"/>
      <c r="D202" s="190"/>
      <c r="E202" s="190"/>
      <c r="F202" s="190"/>
    </row>
    <row r="203" spans="1:6" x14ac:dyDescent="0.3">
      <c r="A203" s="239"/>
      <c r="B203" s="189"/>
      <c r="C203" s="190"/>
      <c r="D203" s="190"/>
      <c r="E203" s="190"/>
      <c r="F203" s="190"/>
    </row>
    <row r="204" spans="1:6" x14ac:dyDescent="0.3">
      <c r="A204" s="239"/>
      <c r="B204" s="189"/>
      <c r="C204" s="190"/>
      <c r="D204" s="190"/>
      <c r="E204" s="190"/>
      <c r="F204" s="190"/>
    </row>
    <row r="205" spans="1:6" x14ac:dyDescent="0.3">
      <c r="A205" s="239"/>
      <c r="B205" s="189"/>
      <c r="C205" s="190"/>
      <c r="D205" s="190"/>
      <c r="E205" s="190"/>
      <c r="F205" s="190"/>
    </row>
    <row r="206" spans="1:6" x14ac:dyDescent="0.3">
      <c r="A206" s="239"/>
      <c r="B206" s="189"/>
      <c r="C206" s="190"/>
      <c r="D206" s="190"/>
      <c r="E206" s="190"/>
      <c r="F206" s="190"/>
    </row>
    <row r="207" spans="1:6" x14ac:dyDescent="0.3">
      <c r="A207" s="239"/>
      <c r="B207" s="189"/>
      <c r="C207" s="190"/>
      <c r="D207" s="190"/>
      <c r="E207" s="190"/>
      <c r="F207" s="190"/>
    </row>
    <row r="208" spans="1:6" x14ac:dyDescent="0.3">
      <c r="A208" s="239"/>
      <c r="B208" s="189"/>
      <c r="C208" s="190"/>
      <c r="D208" s="190"/>
      <c r="E208" s="190"/>
      <c r="F208" s="190"/>
    </row>
    <row r="209" spans="1:6" x14ac:dyDescent="0.3">
      <c r="A209" s="239"/>
      <c r="B209" s="189"/>
      <c r="C209" s="190"/>
      <c r="D209" s="190"/>
      <c r="E209" s="190"/>
      <c r="F209" s="190"/>
    </row>
    <row r="210" spans="1:6" x14ac:dyDescent="0.3">
      <c r="A210" s="239"/>
      <c r="B210" s="189"/>
      <c r="C210" s="190"/>
      <c r="D210" s="190"/>
      <c r="E210" s="190"/>
      <c r="F210" s="190"/>
    </row>
    <row r="211" spans="1:6" x14ac:dyDescent="0.3">
      <c r="A211" s="239"/>
      <c r="B211" s="189"/>
      <c r="C211" s="190"/>
      <c r="D211" s="190"/>
      <c r="E211" s="190"/>
      <c r="F211" s="190"/>
    </row>
    <row r="212" spans="1:6" x14ac:dyDescent="0.3">
      <c r="A212" s="239"/>
      <c r="B212" s="189"/>
      <c r="C212" s="190"/>
      <c r="D212" s="190"/>
      <c r="E212" s="190"/>
      <c r="F212" s="190"/>
    </row>
    <row r="213" spans="1:6" x14ac:dyDescent="0.3">
      <c r="A213" s="239"/>
      <c r="B213" s="189"/>
      <c r="C213" s="190"/>
      <c r="D213" s="190"/>
      <c r="E213" s="190"/>
      <c r="F213" s="190"/>
    </row>
    <row r="214" spans="1:6" x14ac:dyDescent="0.3">
      <c r="A214" s="239"/>
      <c r="B214" s="189"/>
      <c r="C214" s="190"/>
      <c r="D214" s="190"/>
      <c r="E214" s="190"/>
      <c r="F214" s="190"/>
    </row>
    <row r="215" spans="1:6" x14ac:dyDescent="0.3">
      <c r="A215" s="239"/>
      <c r="B215" s="189"/>
      <c r="C215" s="190"/>
      <c r="D215" s="190"/>
      <c r="E215" s="190"/>
      <c r="F215" s="190"/>
    </row>
    <row r="216" spans="1:6" x14ac:dyDescent="0.3">
      <c r="A216" s="239"/>
      <c r="B216" s="189"/>
      <c r="C216" s="190"/>
      <c r="D216" s="190"/>
      <c r="E216" s="190"/>
      <c r="F216" s="190"/>
    </row>
    <row r="217" spans="1:6" x14ac:dyDescent="0.3">
      <c r="A217" s="239"/>
      <c r="B217" s="189"/>
      <c r="C217" s="190"/>
      <c r="D217" s="190"/>
      <c r="E217" s="190"/>
      <c r="F217" s="190"/>
    </row>
    <row r="218" spans="1:6" x14ac:dyDescent="0.3">
      <c r="A218" s="239"/>
      <c r="B218" s="189"/>
      <c r="C218" s="190"/>
      <c r="D218" s="190"/>
      <c r="E218" s="190"/>
      <c r="F218" s="190"/>
    </row>
    <row r="219" spans="1:6" x14ac:dyDescent="0.3">
      <c r="A219" s="239"/>
      <c r="B219" s="189"/>
      <c r="C219" s="190"/>
      <c r="D219" s="190"/>
      <c r="E219" s="190"/>
      <c r="F219" s="190"/>
    </row>
    <row r="220" spans="1:6" x14ac:dyDescent="0.3">
      <c r="A220" s="239"/>
      <c r="B220" s="189"/>
      <c r="C220" s="190"/>
      <c r="D220" s="190"/>
      <c r="E220" s="190"/>
      <c r="F220" s="190"/>
    </row>
    <row r="221" spans="1:6" x14ac:dyDescent="0.3">
      <c r="A221" s="239"/>
      <c r="B221" s="189"/>
      <c r="C221" s="190"/>
      <c r="D221" s="190"/>
      <c r="E221" s="190"/>
      <c r="F221" s="190"/>
    </row>
    <row r="222" spans="1:6" x14ac:dyDescent="0.3">
      <c r="A222" s="239"/>
      <c r="B222" s="189"/>
      <c r="C222" s="190"/>
      <c r="D222" s="190"/>
      <c r="E222" s="190"/>
      <c r="F222" s="190"/>
    </row>
    <row r="223" spans="1:6" ht="13.8" customHeight="1" x14ac:dyDescent="0.3">
      <c r="A223" s="239"/>
      <c r="B223" s="189"/>
      <c r="C223" s="190"/>
      <c r="D223" s="190"/>
      <c r="E223" s="190"/>
      <c r="F223" s="190"/>
    </row>
    <row r="224" spans="1:6" x14ac:dyDescent="0.3">
      <c r="A224" s="239"/>
      <c r="B224" s="189"/>
      <c r="C224" s="190"/>
      <c r="D224" s="190"/>
      <c r="E224" s="190"/>
      <c r="F224" s="190"/>
    </row>
    <row r="225" spans="1:8" ht="22.8" customHeight="1" x14ac:dyDescent="0.3">
      <c r="A225" s="239"/>
      <c r="B225" s="189"/>
      <c r="C225" s="190"/>
      <c r="D225" s="190"/>
      <c r="E225" s="190"/>
      <c r="F225" s="190"/>
    </row>
    <row r="226" spans="1:8" ht="22.8" customHeight="1" x14ac:dyDescent="0.3">
      <c r="A226" s="239"/>
      <c r="B226" s="189"/>
      <c r="C226" s="190"/>
      <c r="D226" s="190"/>
      <c r="E226" s="190"/>
      <c r="F226" s="190"/>
    </row>
    <row r="227" spans="1:8" x14ac:dyDescent="0.3">
      <c r="A227" s="239"/>
      <c r="B227" s="189"/>
      <c r="C227" s="190"/>
      <c r="D227" s="190"/>
      <c r="E227" s="190"/>
      <c r="F227" s="190"/>
    </row>
    <row r="228" spans="1:8" x14ac:dyDescent="0.3">
      <c r="A228" s="239"/>
      <c r="B228" s="189"/>
      <c r="C228" s="190"/>
      <c r="D228" s="190"/>
      <c r="E228" s="190"/>
      <c r="F228" s="190"/>
    </row>
    <row r="229" spans="1:8" x14ac:dyDescent="0.3">
      <c r="A229" s="239"/>
      <c r="B229" s="189"/>
      <c r="C229" s="190"/>
      <c r="D229" s="190"/>
      <c r="E229" s="190"/>
      <c r="F229" s="190"/>
    </row>
    <row r="230" spans="1:8" x14ac:dyDescent="0.3">
      <c r="A230" s="239"/>
      <c r="B230" s="189"/>
      <c r="C230" s="190"/>
      <c r="D230" s="190"/>
      <c r="E230" s="190"/>
      <c r="F230" s="190"/>
    </row>
    <row r="231" spans="1:8" x14ac:dyDescent="0.3">
      <c r="A231" s="239"/>
      <c r="B231" s="189"/>
      <c r="C231" s="190"/>
      <c r="D231" s="190"/>
      <c r="E231" s="190"/>
      <c r="F231" s="190"/>
    </row>
    <row r="232" spans="1:8" x14ac:dyDescent="0.3">
      <c r="A232" s="239"/>
      <c r="B232" s="189"/>
      <c r="C232" s="190"/>
      <c r="D232" s="190"/>
      <c r="E232" s="190"/>
      <c r="F232" s="190"/>
    </row>
    <row r="233" spans="1:8" x14ac:dyDescent="0.3">
      <c r="A233" s="239"/>
      <c r="B233" s="189"/>
      <c r="C233" s="190"/>
      <c r="D233" s="190"/>
      <c r="E233" s="190"/>
      <c r="F233" s="190"/>
    </row>
    <row r="234" spans="1:8" ht="15.6" x14ac:dyDescent="0.3">
      <c r="A234" s="279" t="s">
        <v>294</v>
      </c>
      <c r="B234" s="279"/>
      <c r="C234" s="279"/>
      <c r="D234" s="279"/>
      <c r="E234" s="279"/>
      <c r="F234" s="279"/>
      <c r="G234" s="40"/>
      <c r="H234" s="40"/>
    </row>
    <row r="235" spans="1:8" x14ac:dyDescent="0.3">
      <c r="A235" s="40"/>
      <c r="B235" s="189"/>
      <c r="C235" s="190"/>
      <c r="D235" s="190"/>
      <c r="E235" s="190"/>
      <c r="F235" s="190"/>
      <c r="G235" s="40"/>
      <c r="H235" s="40"/>
    </row>
    <row r="236" spans="1:8" ht="31.2" x14ac:dyDescent="0.3">
      <c r="A236" s="97" t="s">
        <v>256</v>
      </c>
      <c r="B236" s="58" t="s">
        <v>9</v>
      </c>
      <c r="C236" s="57" t="s">
        <v>184</v>
      </c>
      <c r="D236" s="57" t="s">
        <v>339</v>
      </c>
      <c r="E236" s="57" t="s">
        <v>344</v>
      </c>
      <c r="F236" s="57"/>
    </row>
    <row r="237" spans="1:8" x14ac:dyDescent="0.3">
      <c r="A237" s="162"/>
      <c r="B237" s="44" t="s">
        <v>13</v>
      </c>
      <c r="C237" s="45">
        <f t="shared" ref="C237:F237" si="44">C238+C243</f>
        <v>1372821.38</v>
      </c>
      <c r="D237" s="45">
        <f t="shared" si="44"/>
        <v>1422821.38</v>
      </c>
      <c r="E237" s="45">
        <f t="shared" ref="E237" si="45">E238+E243</f>
        <v>1550847.3299999998</v>
      </c>
      <c r="F237" s="45">
        <f t="shared" si="44"/>
        <v>0</v>
      </c>
    </row>
    <row r="238" spans="1:8" x14ac:dyDescent="0.3">
      <c r="A238" s="187">
        <v>9</v>
      </c>
      <c r="B238" s="35" t="s">
        <v>280</v>
      </c>
      <c r="C238" s="36">
        <f t="shared" ref="C238:F238" si="46">C239+C241</f>
        <v>1372821.38</v>
      </c>
      <c r="D238" s="36">
        <f t="shared" si="46"/>
        <v>1422821.38</v>
      </c>
      <c r="E238" s="36">
        <f t="shared" ref="E238" si="47">E239+E241</f>
        <v>1550847.3299999998</v>
      </c>
      <c r="F238" s="36">
        <f t="shared" si="46"/>
        <v>0</v>
      </c>
    </row>
    <row r="239" spans="1:8" x14ac:dyDescent="0.3">
      <c r="A239" s="187">
        <v>91</v>
      </c>
      <c r="B239" s="33" t="s">
        <v>281</v>
      </c>
      <c r="C239" s="22">
        <f t="shared" ref="C239:F239" si="48">C240</f>
        <v>1306459.8899999999</v>
      </c>
      <c r="D239" s="22">
        <f t="shared" si="48"/>
        <v>1381459.89</v>
      </c>
      <c r="E239" s="22">
        <f t="shared" si="48"/>
        <v>1496140.92</v>
      </c>
      <c r="F239" s="22">
        <f t="shared" si="48"/>
        <v>0</v>
      </c>
    </row>
    <row r="240" spans="1:8" x14ac:dyDescent="0.3">
      <c r="A240" s="188">
        <v>912</v>
      </c>
      <c r="B240" s="10" t="s">
        <v>282</v>
      </c>
      <c r="C240" s="24">
        <v>1306459.8899999999</v>
      </c>
      <c r="D240" s="24">
        <v>1381459.89</v>
      </c>
      <c r="E240" s="24">
        <v>1496140.92</v>
      </c>
      <c r="F240" s="24"/>
    </row>
    <row r="241" spans="1:6" x14ac:dyDescent="0.3">
      <c r="A241" s="187">
        <v>98</v>
      </c>
      <c r="B241" s="9" t="s">
        <v>283</v>
      </c>
      <c r="C241" s="22">
        <f t="shared" ref="C241:F241" si="49">C242</f>
        <v>66361.490000000005</v>
      </c>
      <c r="D241" s="22">
        <f t="shared" si="49"/>
        <v>41361.49</v>
      </c>
      <c r="E241" s="22">
        <f t="shared" si="49"/>
        <v>54706.41</v>
      </c>
      <c r="F241" s="22">
        <f t="shared" si="49"/>
        <v>0</v>
      </c>
    </row>
    <row r="242" spans="1:6" x14ac:dyDescent="0.3">
      <c r="A242" s="188">
        <v>980</v>
      </c>
      <c r="B242" s="10" t="s">
        <v>283</v>
      </c>
      <c r="C242" s="24">
        <v>66361.490000000005</v>
      </c>
      <c r="D242" s="24">
        <v>41361.49</v>
      </c>
      <c r="E242" s="24">
        <v>54706.41</v>
      </c>
      <c r="F242" s="24"/>
    </row>
    <row r="243" spans="1:6" x14ac:dyDescent="0.3">
      <c r="A243" s="187">
        <v>10</v>
      </c>
      <c r="B243" s="169" t="s">
        <v>284</v>
      </c>
      <c r="C243" s="177">
        <f t="shared" ref="C243:F244" si="50">C244</f>
        <v>0</v>
      </c>
      <c r="D243" s="177">
        <f t="shared" si="50"/>
        <v>0</v>
      </c>
      <c r="E243" s="177">
        <f t="shared" si="50"/>
        <v>0</v>
      </c>
      <c r="F243" s="177">
        <f t="shared" si="50"/>
        <v>0</v>
      </c>
    </row>
    <row r="244" spans="1:6" x14ac:dyDescent="0.3">
      <c r="A244" s="187">
        <v>109</v>
      </c>
      <c r="B244" s="170" t="s">
        <v>285</v>
      </c>
      <c r="C244" s="178">
        <f t="shared" si="50"/>
        <v>0</v>
      </c>
      <c r="D244" s="178">
        <f t="shared" si="50"/>
        <v>0</v>
      </c>
      <c r="E244" s="178">
        <f t="shared" si="50"/>
        <v>0</v>
      </c>
      <c r="F244" s="178">
        <f t="shared" si="50"/>
        <v>0</v>
      </c>
    </row>
    <row r="245" spans="1:6" x14ac:dyDescent="0.3">
      <c r="A245" s="188">
        <v>1090</v>
      </c>
      <c r="B245" s="162" t="s">
        <v>285</v>
      </c>
      <c r="C245" s="179">
        <v>0</v>
      </c>
      <c r="D245" s="179">
        <v>0</v>
      </c>
      <c r="E245" s="179">
        <v>0</v>
      </c>
      <c r="F245" s="179">
        <v>0</v>
      </c>
    </row>
  </sheetData>
  <mergeCells count="4">
    <mergeCell ref="A234:F234"/>
    <mergeCell ref="A146:F146"/>
    <mergeCell ref="A2:F2"/>
    <mergeCell ref="A4:F4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opLeftCell="A29" workbookViewId="0">
      <selection activeCell="F32" sqref="F32"/>
    </sheetView>
  </sheetViews>
  <sheetFormatPr defaultRowHeight="14.4" x14ac:dyDescent="0.3"/>
  <cols>
    <col min="1" max="1" width="8.77734375" customWidth="1"/>
    <col min="2" max="2" width="42.77734375" customWidth="1"/>
    <col min="3" max="3" width="18.5546875" customWidth="1"/>
    <col min="4" max="4" width="17.44140625" customWidth="1"/>
    <col min="5" max="5" width="14.88671875" customWidth="1"/>
    <col min="6" max="6" width="16" customWidth="1"/>
    <col min="7" max="7" width="17.88671875" customWidth="1"/>
  </cols>
  <sheetData>
    <row r="1" spans="1:7" ht="15.6" x14ac:dyDescent="0.3">
      <c r="A1" s="191"/>
      <c r="B1" s="191"/>
      <c r="C1" s="191"/>
      <c r="D1" s="191"/>
      <c r="E1" s="191"/>
    </row>
    <row r="2" spans="1:7" ht="17.399999999999999" x14ac:dyDescent="0.3">
      <c r="A2" s="17"/>
      <c r="B2" s="17"/>
      <c r="C2" s="17"/>
      <c r="D2" s="17"/>
      <c r="E2" s="17"/>
    </row>
    <row r="3" spans="1:7" ht="15.6" customHeight="1" x14ac:dyDescent="0.3">
      <c r="A3" s="283" t="s">
        <v>97</v>
      </c>
      <c r="B3" s="283"/>
      <c r="C3" s="283"/>
      <c r="D3" s="283"/>
      <c r="E3" s="283"/>
      <c r="F3" s="283"/>
      <c r="G3" s="283"/>
    </row>
    <row r="4" spans="1:7" ht="15.6" customHeight="1" x14ac:dyDescent="0.3">
      <c r="A4" s="256" t="s">
        <v>286</v>
      </c>
      <c r="B4" s="256"/>
      <c r="C4" s="256"/>
      <c r="D4" s="256"/>
      <c r="E4" s="256"/>
      <c r="F4" s="256"/>
      <c r="G4" s="256"/>
    </row>
    <row r="5" spans="1:7" ht="17.399999999999999" x14ac:dyDescent="0.3">
      <c r="A5" s="17"/>
      <c r="B5" s="17"/>
      <c r="C5" s="17"/>
      <c r="D5" s="5"/>
      <c r="E5" s="5"/>
    </row>
    <row r="6" spans="1:7" ht="46.8" x14ac:dyDescent="0.3">
      <c r="A6" s="97" t="s">
        <v>256</v>
      </c>
      <c r="B6" s="58" t="s">
        <v>98</v>
      </c>
      <c r="C6" s="57" t="s">
        <v>176</v>
      </c>
      <c r="D6" s="57" t="s">
        <v>187</v>
      </c>
      <c r="E6" s="57" t="s">
        <v>184</v>
      </c>
      <c r="F6" s="57" t="s">
        <v>159</v>
      </c>
      <c r="G6" s="57" t="s">
        <v>185</v>
      </c>
    </row>
    <row r="7" spans="1:7" x14ac:dyDescent="0.3">
      <c r="A7" s="202">
        <v>1</v>
      </c>
      <c r="B7" s="202">
        <v>2</v>
      </c>
      <c r="C7" s="202">
        <v>3</v>
      </c>
      <c r="D7" s="202">
        <v>4</v>
      </c>
      <c r="E7" s="202">
        <v>5</v>
      </c>
      <c r="F7" s="202">
        <v>6</v>
      </c>
      <c r="G7" s="202">
        <v>7</v>
      </c>
    </row>
    <row r="8" spans="1:7" ht="24.75" customHeight="1" x14ac:dyDescent="0.3">
      <c r="A8" s="192">
        <v>8</v>
      </c>
      <c r="B8" s="192" t="s">
        <v>99</v>
      </c>
      <c r="C8" s="37"/>
      <c r="D8" s="37"/>
      <c r="E8" s="37"/>
      <c r="F8" s="162"/>
      <c r="G8" s="162"/>
    </row>
    <row r="9" spans="1:7" ht="19.5" customHeight="1" x14ac:dyDescent="0.3">
      <c r="A9" s="197">
        <v>84</v>
      </c>
      <c r="B9" s="193" t="s">
        <v>100</v>
      </c>
      <c r="C9" s="37"/>
      <c r="D9" s="37"/>
      <c r="E9" s="37"/>
      <c r="F9" s="162"/>
      <c r="G9" s="162"/>
    </row>
    <row r="10" spans="1:7" ht="25.5" customHeight="1" x14ac:dyDescent="0.3">
      <c r="A10" s="197" t="s">
        <v>289</v>
      </c>
      <c r="B10" s="194"/>
      <c r="C10" s="37"/>
      <c r="D10" s="37"/>
      <c r="E10" s="37"/>
      <c r="F10" s="162"/>
      <c r="G10" s="162"/>
    </row>
    <row r="11" spans="1:7" ht="28.5" customHeight="1" x14ac:dyDescent="0.3">
      <c r="A11" s="192">
        <v>5</v>
      </c>
      <c r="B11" s="195" t="s">
        <v>102</v>
      </c>
      <c r="C11" s="37"/>
      <c r="D11" s="37"/>
      <c r="E11" s="37"/>
      <c r="F11" s="162"/>
      <c r="G11" s="162"/>
    </row>
    <row r="12" spans="1:7" ht="29.25" customHeight="1" x14ac:dyDescent="0.3">
      <c r="A12" s="197">
        <v>54</v>
      </c>
      <c r="B12" s="196" t="s">
        <v>103</v>
      </c>
      <c r="C12" s="37"/>
      <c r="D12" s="37"/>
      <c r="E12" s="38"/>
      <c r="F12" s="162"/>
      <c r="G12" s="162"/>
    </row>
    <row r="13" spans="1:7" x14ac:dyDescent="0.3">
      <c r="A13" s="197" t="s">
        <v>289</v>
      </c>
      <c r="B13" s="195"/>
      <c r="C13" s="162"/>
      <c r="D13" s="162"/>
      <c r="E13" s="162"/>
      <c r="F13" s="162"/>
      <c r="G13" s="162"/>
    </row>
    <row r="15" spans="1:7" ht="15.6" x14ac:dyDescent="0.3">
      <c r="A15" s="284" t="s">
        <v>287</v>
      </c>
      <c r="B15" s="284"/>
      <c r="C15" s="284"/>
      <c r="D15" s="284"/>
      <c r="E15" s="284"/>
      <c r="F15" s="284"/>
      <c r="G15" s="284"/>
    </row>
    <row r="17" spans="1:7" ht="46.8" x14ac:dyDescent="0.3">
      <c r="A17" s="97" t="s">
        <v>256</v>
      </c>
      <c r="B17" s="58" t="s">
        <v>98</v>
      </c>
      <c r="C17" s="57" t="s">
        <v>176</v>
      </c>
      <c r="D17" s="57" t="s">
        <v>187</v>
      </c>
      <c r="E17" s="57" t="s">
        <v>184</v>
      </c>
      <c r="F17" s="57" t="s">
        <v>159</v>
      </c>
      <c r="G17" s="57" t="s">
        <v>185</v>
      </c>
    </row>
    <row r="18" spans="1:7" x14ac:dyDescent="0.3">
      <c r="A18" s="202">
        <v>1</v>
      </c>
      <c r="B18" s="202">
        <v>2</v>
      </c>
      <c r="C18" s="202">
        <v>3</v>
      </c>
      <c r="D18" s="202">
        <v>4</v>
      </c>
      <c r="E18" s="202">
        <v>5</v>
      </c>
      <c r="F18" s="202">
        <v>6</v>
      </c>
      <c r="G18" s="202">
        <v>7</v>
      </c>
    </row>
    <row r="19" spans="1:7" x14ac:dyDescent="0.3">
      <c r="A19" s="192">
        <v>8</v>
      </c>
      <c r="B19" s="192" t="s">
        <v>288</v>
      </c>
      <c r="C19" s="37"/>
      <c r="D19" s="37"/>
      <c r="E19" s="37"/>
      <c r="F19" s="162"/>
      <c r="G19" s="162"/>
    </row>
    <row r="20" spans="1:7" x14ac:dyDescent="0.3">
      <c r="A20" s="197">
        <v>81</v>
      </c>
      <c r="B20" s="193" t="s">
        <v>101</v>
      </c>
      <c r="C20" s="37"/>
      <c r="D20" s="37"/>
      <c r="E20" s="37"/>
      <c r="F20" s="162"/>
      <c r="G20" s="162"/>
    </row>
    <row r="21" spans="1:7" x14ac:dyDescent="0.3">
      <c r="A21" s="198" t="s">
        <v>289</v>
      </c>
      <c r="B21" s="193"/>
      <c r="C21" s="37"/>
      <c r="D21" s="37"/>
      <c r="E21" s="37"/>
      <c r="F21" s="162"/>
      <c r="G21" s="162"/>
    </row>
    <row r="22" spans="1:7" x14ac:dyDescent="0.3">
      <c r="A22" s="199"/>
      <c r="B22" s="200"/>
      <c r="C22" s="37"/>
      <c r="D22" s="37"/>
      <c r="E22" s="37"/>
      <c r="F22" s="162"/>
      <c r="G22" s="162"/>
    </row>
    <row r="23" spans="1:7" x14ac:dyDescent="0.3">
      <c r="A23" s="199"/>
      <c r="B23" s="192" t="s">
        <v>290</v>
      </c>
      <c r="C23" s="37"/>
      <c r="D23" s="37"/>
      <c r="E23" s="38"/>
      <c r="F23" s="162"/>
      <c r="G23" s="162"/>
    </row>
    <row r="24" spans="1:7" x14ac:dyDescent="0.3">
      <c r="A24" s="192">
        <v>1</v>
      </c>
      <c r="B24" s="192" t="s">
        <v>104</v>
      </c>
      <c r="C24" s="37"/>
      <c r="D24" s="37"/>
      <c r="E24" s="38"/>
      <c r="F24" s="162"/>
      <c r="G24" s="162"/>
    </row>
    <row r="25" spans="1:7" x14ac:dyDescent="0.3">
      <c r="A25" s="197">
        <v>11</v>
      </c>
      <c r="B25" s="193" t="s">
        <v>104</v>
      </c>
      <c r="C25" s="37"/>
      <c r="D25" s="37"/>
      <c r="E25" s="38"/>
      <c r="F25" s="162"/>
      <c r="G25" s="162"/>
    </row>
    <row r="26" spans="1:7" x14ac:dyDescent="0.3">
      <c r="A26" s="198" t="s">
        <v>289</v>
      </c>
      <c r="B26" s="201"/>
      <c r="C26" s="162"/>
      <c r="D26" s="162"/>
      <c r="E26" s="162"/>
      <c r="F26" s="162"/>
      <c r="G26" s="162"/>
    </row>
    <row r="27" spans="1:7" x14ac:dyDescent="0.3">
      <c r="A27" s="192">
        <v>3</v>
      </c>
      <c r="B27" s="192" t="s">
        <v>291</v>
      </c>
      <c r="C27" s="162"/>
      <c r="D27" s="162"/>
      <c r="E27" s="162"/>
      <c r="F27" s="162"/>
      <c r="G27" s="162"/>
    </row>
    <row r="28" spans="1:7" x14ac:dyDescent="0.3">
      <c r="A28" s="197">
        <v>31</v>
      </c>
      <c r="B28" s="193" t="s">
        <v>105</v>
      </c>
      <c r="C28" s="162"/>
      <c r="D28" s="162"/>
      <c r="E28" s="162"/>
      <c r="F28" s="162"/>
      <c r="G28" s="162"/>
    </row>
    <row r="29" spans="1:7" x14ac:dyDescent="0.3">
      <c r="A29" s="192">
        <v>4</v>
      </c>
      <c r="B29" s="192" t="s">
        <v>268</v>
      </c>
      <c r="C29" s="162"/>
      <c r="D29" s="162"/>
      <c r="E29" s="162"/>
      <c r="F29" s="162"/>
      <c r="G29" s="162"/>
    </row>
    <row r="30" spans="1:7" x14ac:dyDescent="0.3">
      <c r="A30" s="197">
        <v>43</v>
      </c>
      <c r="B30" s="193" t="s">
        <v>292</v>
      </c>
      <c r="C30" s="162"/>
      <c r="D30" s="162"/>
      <c r="E30" s="162"/>
      <c r="F30" s="162"/>
      <c r="G30" s="162"/>
    </row>
  </sheetData>
  <mergeCells count="3">
    <mergeCell ref="A3:G3"/>
    <mergeCell ref="A4:G4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1"/>
  <sheetViews>
    <sheetView topLeftCell="A275" zoomScale="82" zoomScaleNormal="82" workbookViewId="0">
      <selection activeCell="D282" sqref="D282"/>
    </sheetView>
  </sheetViews>
  <sheetFormatPr defaultRowHeight="14.4" x14ac:dyDescent="0.3"/>
  <cols>
    <col min="1" max="1" width="9" bestFit="1" customWidth="1"/>
    <col min="2" max="2" width="8.44140625" bestFit="1" customWidth="1"/>
    <col min="3" max="3" width="7.6640625" customWidth="1"/>
    <col min="4" max="4" width="37.21875" customWidth="1"/>
    <col min="5" max="6" width="18.6640625" customWidth="1"/>
    <col min="7" max="7" width="17.21875" customWidth="1"/>
    <col min="8" max="8" width="18.6640625" customWidth="1"/>
    <col min="9" max="9" width="10.109375" bestFit="1" customWidth="1"/>
    <col min="11" max="11" width="10" bestFit="1" customWidth="1"/>
  </cols>
  <sheetData>
    <row r="1" spans="1:9" s="29" customFormat="1" ht="42" customHeight="1" x14ac:dyDescent="0.3">
      <c r="A1" s="282" t="s">
        <v>354</v>
      </c>
      <c r="B1" s="282"/>
      <c r="C1" s="282"/>
      <c r="D1" s="282"/>
      <c r="E1" s="282"/>
      <c r="F1" s="282"/>
      <c r="G1" s="282"/>
      <c r="H1" s="282"/>
      <c r="I1" s="282"/>
    </row>
    <row r="2" spans="1:9" s="29" customFormat="1" ht="18" customHeight="1" x14ac:dyDescent="0.3">
      <c r="A2" s="183"/>
      <c r="B2" s="184"/>
      <c r="C2" s="184"/>
      <c r="D2" s="184"/>
      <c r="E2" s="184"/>
      <c r="F2" s="184"/>
      <c r="G2" s="246"/>
      <c r="H2" s="184"/>
    </row>
    <row r="3" spans="1:9" s="29" customFormat="1" ht="18" customHeight="1" x14ac:dyDescent="0.3">
      <c r="A3" s="285" t="s">
        <v>14</v>
      </c>
      <c r="B3" s="285"/>
      <c r="C3" s="285"/>
      <c r="D3" s="285"/>
      <c r="E3" s="285"/>
      <c r="F3" s="285"/>
      <c r="G3" s="285"/>
      <c r="H3" s="285"/>
    </row>
    <row r="4" spans="1:9" s="29" customFormat="1" ht="18" customHeight="1" x14ac:dyDescent="0.3">
      <c r="A4" s="183"/>
      <c r="B4" s="184"/>
      <c r="C4" s="184"/>
      <c r="D4" s="184"/>
      <c r="E4" s="184"/>
      <c r="F4" s="184"/>
      <c r="G4" s="246"/>
      <c r="H4" s="184"/>
    </row>
    <row r="5" spans="1:9" s="29" customFormat="1" ht="31.2" x14ac:dyDescent="0.3">
      <c r="A5" s="338" t="s">
        <v>16</v>
      </c>
      <c r="B5" s="339"/>
      <c r="C5" s="340"/>
      <c r="D5" s="49" t="s">
        <v>17</v>
      </c>
      <c r="E5" s="57" t="s">
        <v>184</v>
      </c>
      <c r="F5" s="57" t="s">
        <v>339</v>
      </c>
      <c r="G5" s="57" t="s">
        <v>344</v>
      </c>
      <c r="H5" s="57"/>
    </row>
    <row r="6" spans="1:9" s="29" customFormat="1" ht="15.6" x14ac:dyDescent="0.3">
      <c r="A6" s="338" t="s">
        <v>186</v>
      </c>
      <c r="B6" s="346"/>
      <c r="C6" s="346"/>
      <c r="D6" s="347"/>
      <c r="E6" s="165">
        <f>E7+E14</f>
        <v>1372821.38</v>
      </c>
      <c r="F6" s="165">
        <f t="shared" ref="F6:H6" si="0">F7+F14</f>
        <v>1422821.38</v>
      </c>
      <c r="G6" s="165">
        <f t="shared" si="0"/>
        <v>1550847.33</v>
      </c>
      <c r="H6" s="165">
        <f t="shared" si="0"/>
        <v>0</v>
      </c>
    </row>
    <row r="7" spans="1:9" s="30" customFormat="1" ht="46.8" x14ac:dyDescent="0.3">
      <c r="A7" s="341" t="s">
        <v>177</v>
      </c>
      <c r="B7" s="341"/>
      <c r="C7" s="341"/>
      <c r="D7" s="153" t="s">
        <v>178</v>
      </c>
      <c r="E7" s="154">
        <f t="shared" ref="E7:H10" si="1">E8</f>
        <v>0</v>
      </c>
      <c r="F7" s="154">
        <f t="shared" si="1"/>
        <v>0</v>
      </c>
      <c r="G7" s="154">
        <f t="shared" si="1"/>
        <v>0</v>
      </c>
      <c r="H7" s="154">
        <f t="shared" si="1"/>
        <v>0</v>
      </c>
    </row>
    <row r="8" spans="1:9" s="30" customFormat="1" ht="21" customHeight="1" x14ac:dyDescent="0.3">
      <c r="A8" s="342" t="s">
        <v>179</v>
      </c>
      <c r="B8" s="342"/>
      <c r="C8" s="342"/>
      <c r="D8" s="155" t="s">
        <v>180</v>
      </c>
      <c r="E8" s="156">
        <f t="shared" si="1"/>
        <v>0</v>
      </c>
      <c r="F8" s="156">
        <f t="shared" si="1"/>
        <v>0</v>
      </c>
      <c r="G8" s="156">
        <f t="shared" si="1"/>
        <v>0</v>
      </c>
      <c r="H8" s="156">
        <f t="shared" si="1"/>
        <v>0</v>
      </c>
    </row>
    <row r="9" spans="1:9" s="30" customFormat="1" ht="21" customHeight="1" x14ac:dyDescent="0.3">
      <c r="A9" s="348" t="s">
        <v>198</v>
      </c>
      <c r="B9" s="349"/>
      <c r="C9" s="350"/>
      <c r="D9" s="174" t="s">
        <v>180</v>
      </c>
      <c r="E9" s="175">
        <f t="shared" si="1"/>
        <v>0</v>
      </c>
      <c r="F9" s="175">
        <f t="shared" si="1"/>
        <v>0</v>
      </c>
      <c r="G9" s="175">
        <f t="shared" si="1"/>
        <v>0</v>
      </c>
      <c r="H9" s="175">
        <f t="shared" si="1"/>
        <v>0</v>
      </c>
    </row>
    <row r="10" spans="1:9" s="25" customFormat="1" ht="39" customHeight="1" x14ac:dyDescent="0.3">
      <c r="A10" s="343" t="s">
        <v>230</v>
      </c>
      <c r="B10" s="343"/>
      <c r="C10" s="343"/>
      <c r="D10" s="157" t="s">
        <v>181</v>
      </c>
      <c r="E10" s="158">
        <f t="shared" si="1"/>
        <v>0</v>
      </c>
      <c r="F10" s="158">
        <f t="shared" si="1"/>
        <v>0</v>
      </c>
      <c r="G10" s="158">
        <f t="shared" si="1"/>
        <v>0</v>
      </c>
      <c r="H10" s="158">
        <f t="shared" si="1"/>
        <v>0</v>
      </c>
    </row>
    <row r="11" spans="1:9" s="48" customFormat="1" ht="21" customHeight="1" x14ac:dyDescent="0.3">
      <c r="A11" s="344" t="s">
        <v>299</v>
      </c>
      <c r="B11" s="344"/>
      <c r="C11" s="344"/>
      <c r="D11" s="159" t="s">
        <v>182</v>
      </c>
      <c r="E11" s="160">
        <f t="shared" ref="E11:H11" si="2">E13</f>
        <v>0</v>
      </c>
      <c r="F11" s="160">
        <f t="shared" si="2"/>
        <v>0</v>
      </c>
      <c r="G11" s="160">
        <f t="shared" si="2"/>
        <v>0</v>
      </c>
      <c r="H11" s="160">
        <f t="shared" si="2"/>
        <v>0</v>
      </c>
    </row>
    <row r="12" spans="1:9" s="25" customFormat="1" ht="31.2" x14ac:dyDescent="0.3">
      <c r="A12" s="345" t="s">
        <v>72</v>
      </c>
      <c r="B12" s="345"/>
      <c r="C12" s="345"/>
      <c r="D12" s="221" t="s">
        <v>183</v>
      </c>
      <c r="E12" s="222">
        <f t="shared" ref="E12:H12" si="3">E13</f>
        <v>0</v>
      </c>
      <c r="F12" s="222">
        <f t="shared" si="3"/>
        <v>0</v>
      </c>
      <c r="G12" s="222">
        <f t="shared" si="3"/>
        <v>0</v>
      </c>
      <c r="H12" s="222">
        <f t="shared" si="3"/>
        <v>0</v>
      </c>
    </row>
    <row r="13" spans="1:9" ht="15.6" x14ac:dyDescent="0.3">
      <c r="A13" s="318">
        <v>32251</v>
      </c>
      <c r="B13" s="318"/>
      <c r="C13" s="318"/>
      <c r="D13" s="161" t="s">
        <v>123</v>
      </c>
      <c r="E13" s="55">
        <v>0</v>
      </c>
      <c r="F13" s="55">
        <v>0</v>
      </c>
      <c r="G13" s="55"/>
      <c r="H13" s="55"/>
    </row>
    <row r="14" spans="1:9" s="30" customFormat="1" ht="46.8" x14ac:dyDescent="0.3">
      <c r="A14" s="310" t="s">
        <v>168</v>
      </c>
      <c r="B14" s="311"/>
      <c r="C14" s="312"/>
      <c r="D14" s="148" t="s">
        <v>170</v>
      </c>
      <c r="E14" s="132">
        <f t="shared" ref="E14:H15" si="4">E15</f>
        <v>1372821.38</v>
      </c>
      <c r="F14" s="132">
        <f t="shared" si="4"/>
        <v>1422821.38</v>
      </c>
      <c r="G14" s="132">
        <f t="shared" si="4"/>
        <v>1550847.33</v>
      </c>
      <c r="H14" s="132">
        <f t="shared" si="4"/>
        <v>0</v>
      </c>
    </row>
    <row r="15" spans="1:9" s="30" customFormat="1" ht="21" customHeight="1" x14ac:dyDescent="0.3">
      <c r="A15" s="313" t="s">
        <v>169</v>
      </c>
      <c r="B15" s="314"/>
      <c r="C15" s="315"/>
      <c r="D15" s="149" t="s">
        <v>338</v>
      </c>
      <c r="E15" s="133">
        <f t="shared" si="4"/>
        <v>1372821.38</v>
      </c>
      <c r="F15" s="133">
        <f t="shared" si="4"/>
        <v>1422821.38</v>
      </c>
      <c r="G15" s="133">
        <f t="shared" si="4"/>
        <v>1550847.33</v>
      </c>
      <c r="H15" s="133">
        <f t="shared" si="4"/>
        <v>0</v>
      </c>
    </row>
    <row r="16" spans="1:9" s="30" customFormat="1" ht="21" customHeight="1" x14ac:dyDescent="0.3">
      <c r="A16" s="348" t="s">
        <v>199</v>
      </c>
      <c r="B16" s="349"/>
      <c r="C16" s="350"/>
      <c r="D16" s="174" t="s">
        <v>171</v>
      </c>
      <c r="E16" s="175">
        <f>E17+E82</f>
        <v>1372821.38</v>
      </c>
      <c r="F16" s="175">
        <f t="shared" ref="F16:H16" si="5">F17+F82</f>
        <v>1422821.38</v>
      </c>
      <c r="G16" s="175">
        <f t="shared" si="5"/>
        <v>1550847.33</v>
      </c>
      <c r="H16" s="175">
        <f t="shared" si="5"/>
        <v>0</v>
      </c>
    </row>
    <row r="17" spans="1:8" s="25" customFormat="1" ht="31.2" x14ac:dyDescent="0.3">
      <c r="A17" s="335" t="s">
        <v>233</v>
      </c>
      <c r="B17" s="336"/>
      <c r="C17" s="337"/>
      <c r="D17" s="135" t="s">
        <v>90</v>
      </c>
      <c r="E17" s="136">
        <f t="shared" ref="E17:H17" si="6">E18+E74</f>
        <v>42941.89</v>
      </c>
      <c r="F17" s="136">
        <f t="shared" si="6"/>
        <v>42941.89</v>
      </c>
      <c r="G17" s="136">
        <f t="shared" si="6"/>
        <v>47639.56</v>
      </c>
      <c r="H17" s="136">
        <f t="shared" si="6"/>
        <v>0</v>
      </c>
    </row>
    <row r="18" spans="1:8" s="25" customFormat="1" ht="34.950000000000003" customHeight="1" x14ac:dyDescent="0.3">
      <c r="A18" s="298" t="s">
        <v>254</v>
      </c>
      <c r="B18" s="299"/>
      <c r="C18" s="300"/>
      <c r="D18" s="137" t="s">
        <v>91</v>
      </c>
      <c r="E18" s="138">
        <f t="shared" ref="E18:H18" si="7">E19</f>
        <v>42941.89</v>
      </c>
      <c r="F18" s="138">
        <f t="shared" si="7"/>
        <v>42941.89</v>
      </c>
      <c r="G18" s="138">
        <f t="shared" si="7"/>
        <v>47639.56</v>
      </c>
      <c r="H18" s="138">
        <f t="shared" si="7"/>
        <v>0</v>
      </c>
    </row>
    <row r="19" spans="1:8" s="25" customFormat="1" ht="34.950000000000003" customHeight="1" x14ac:dyDescent="0.3">
      <c r="A19" s="307" t="s">
        <v>303</v>
      </c>
      <c r="B19" s="308"/>
      <c r="C19" s="309"/>
      <c r="D19" s="223" t="s">
        <v>200</v>
      </c>
      <c r="E19" s="50">
        <f t="shared" ref="E19:H19" si="8">E20</f>
        <v>42941.89</v>
      </c>
      <c r="F19" s="50">
        <f t="shared" si="8"/>
        <v>42941.89</v>
      </c>
      <c r="G19" s="50">
        <f t="shared" si="8"/>
        <v>47639.56</v>
      </c>
      <c r="H19" s="50">
        <f t="shared" si="8"/>
        <v>0</v>
      </c>
    </row>
    <row r="20" spans="1:8" s="25" customFormat="1" ht="15.6" x14ac:dyDescent="0.3">
      <c r="A20" s="295" t="s">
        <v>308</v>
      </c>
      <c r="B20" s="296"/>
      <c r="C20" s="297"/>
      <c r="D20" s="219" t="s">
        <v>304</v>
      </c>
      <c r="E20" s="220">
        <f t="shared" ref="E20:H20" si="9">E21</f>
        <v>42941.89</v>
      </c>
      <c r="F20" s="220">
        <f t="shared" si="9"/>
        <v>42941.89</v>
      </c>
      <c r="G20" s="220">
        <f t="shared" si="9"/>
        <v>47639.56</v>
      </c>
      <c r="H20" s="220">
        <f t="shared" si="9"/>
        <v>0</v>
      </c>
    </row>
    <row r="21" spans="1:8" s="25" customFormat="1" ht="15.6" x14ac:dyDescent="0.3">
      <c r="A21" s="289">
        <v>3</v>
      </c>
      <c r="B21" s="290"/>
      <c r="C21" s="291"/>
      <c r="D21" s="51" t="s">
        <v>10</v>
      </c>
      <c r="E21" s="52">
        <f>E22+E70</f>
        <v>42941.89</v>
      </c>
      <c r="F21" s="52">
        <f>F22+F70</f>
        <v>42941.89</v>
      </c>
      <c r="G21" s="52">
        <f>G22+G70</f>
        <v>47639.56</v>
      </c>
      <c r="H21" s="52">
        <f>H22+H70</f>
        <v>0</v>
      </c>
    </row>
    <row r="22" spans="1:8" s="25" customFormat="1" ht="15.6" x14ac:dyDescent="0.3">
      <c r="A22" s="292">
        <v>32</v>
      </c>
      <c r="B22" s="293"/>
      <c r="C22" s="294"/>
      <c r="D22" s="51" t="s">
        <v>18</v>
      </c>
      <c r="E22" s="52">
        <f>SUM(E23+E30+E45+E65)</f>
        <v>42121.89</v>
      </c>
      <c r="F22" s="52">
        <f>SUM(F23+F30+F45+F65)</f>
        <v>42121.89</v>
      </c>
      <c r="G22" s="52">
        <f>SUM(G23+G30+G45+G65)</f>
        <v>46819.56</v>
      </c>
      <c r="H22" s="52">
        <f>SUM(H23+H30+H45+H65)</f>
        <v>0</v>
      </c>
    </row>
    <row r="23" spans="1:8" s="25" customFormat="1" ht="16.2" customHeight="1" x14ac:dyDescent="0.3">
      <c r="A23" s="292">
        <v>321</v>
      </c>
      <c r="B23" s="293"/>
      <c r="C23" s="294"/>
      <c r="D23" s="51" t="s">
        <v>43</v>
      </c>
      <c r="E23" s="52">
        <f t="shared" ref="E23:H23" si="10">E24+E25+E26+E27+E29</f>
        <v>4361.54</v>
      </c>
      <c r="F23" s="52">
        <f t="shared" si="10"/>
        <v>4361.54</v>
      </c>
      <c r="G23" s="52">
        <f>G24+G25+G26+G27+G28+G29</f>
        <v>4600</v>
      </c>
      <c r="H23" s="52">
        <f t="shared" si="10"/>
        <v>0</v>
      </c>
    </row>
    <row r="24" spans="1:8" ht="15.6" x14ac:dyDescent="0.3">
      <c r="A24" s="286">
        <v>32111</v>
      </c>
      <c r="B24" s="287"/>
      <c r="C24" s="288"/>
      <c r="D24" s="53" t="s">
        <v>203</v>
      </c>
      <c r="E24" s="55">
        <v>750</v>
      </c>
      <c r="F24" s="55">
        <v>750</v>
      </c>
      <c r="G24" s="55">
        <v>750</v>
      </c>
      <c r="H24" s="55"/>
    </row>
    <row r="25" spans="1:8" ht="30" x14ac:dyDescent="0.3">
      <c r="A25" s="286">
        <v>32113</v>
      </c>
      <c r="B25" s="287"/>
      <c r="C25" s="288"/>
      <c r="D25" s="173" t="s">
        <v>204</v>
      </c>
      <c r="E25" s="55">
        <v>0</v>
      </c>
      <c r="F25" s="55">
        <v>0</v>
      </c>
      <c r="G25" s="55">
        <v>0</v>
      </c>
      <c r="H25" s="55"/>
    </row>
    <row r="26" spans="1:8" ht="30" x14ac:dyDescent="0.3">
      <c r="A26" s="286">
        <v>32115</v>
      </c>
      <c r="B26" s="287"/>
      <c r="C26" s="288"/>
      <c r="D26" s="173" t="s">
        <v>205</v>
      </c>
      <c r="E26" s="55">
        <v>192</v>
      </c>
      <c r="F26" s="55">
        <v>192</v>
      </c>
      <c r="G26" s="55">
        <v>300</v>
      </c>
      <c r="H26" s="55"/>
    </row>
    <row r="27" spans="1:8" ht="15.6" customHeight="1" x14ac:dyDescent="0.3">
      <c r="A27" s="286">
        <v>32131</v>
      </c>
      <c r="B27" s="287"/>
      <c r="C27" s="288"/>
      <c r="D27" s="53" t="s">
        <v>52</v>
      </c>
      <c r="E27" s="55">
        <v>3269.54</v>
      </c>
      <c r="F27" s="55">
        <v>3269.54</v>
      </c>
      <c r="G27" s="55">
        <v>3300</v>
      </c>
      <c r="H27" s="55"/>
    </row>
    <row r="28" spans="1:8" ht="31.2" customHeight="1" x14ac:dyDescent="0.3">
      <c r="A28" s="247">
        <v>32141</v>
      </c>
      <c r="B28" s="248"/>
      <c r="C28" s="249"/>
      <c r="D28" s="250" t="s">
        <v>352</v>
      </c>
      <c r="E28" s="55">
        <v>0</v>
      </c>
      <c r="F28" s="55">
        <v>0</v>
      </c>
      <c r="G28" s="55">
        <v>250</v>
      </c>
      <c r="H28" s="55"/>
    </row>
    <row r="29" spans="1:8" ht="30" x14ac:dyDescent="0.3">
      <c r="A29" s="286">
        <v>32149</v>
      </c>
      <c r="B29" s="287"/>
      <c r="C29" s="288"/>
      <c r="D29" s="53" t="s">
        <v>53</v>
      </c>
      <c r="E29" s="55">
        <v>150</v>
      </c>
      <c r="F29" s="55">
        <v>150</v>
      </c>
      <c r="G29" s="55">
        <v>0</v>
      </c>
      <c r="H29" s="55"/>
    </row>
    <row r="30" spans="1:8" s="25" customFormat="1" ht="21" customHeight="1" x14ac:dyDescent="0.3">
      <c r="A30" s="292">
        <v>322</v>
      </c>
      <c r="B30" s="293"/>
      <c r="C30" s="294"/>
      <c r="D30" s="51" t="s">
        <v>45</v>
      </c>
      <c r="E30" s="52">
        <f t="shared" ref="E30:H30" si="11">SUM(E31:E44)</f>
        <v>23305.35</v>
      </c>
      <c r="F30" s="52">
        <f t="shared" si="11"/>
        <v>23305.35</v>
      </c>
      <c r="G30" s="52">
        <f t="shared" si="11"/>
        <v>27870.059999999998</v>
      </c>
      <c r="H30" s="52">
        <f t="shared" si="11"/>
        <v>0</v>
      </c>
    </row>
    <row r="31" spans="1:8" ht="15.6" x14ac:dyDescent="0.3">
      <c r="A31" s="286">
        <v>32211</v>
      </c>
      <c r="B31" s="287"/>
      <c r="C31" s="288"/>
      <c r="D31" s="53" t="s">
        <v>54</v>
      </c>
      <c r="E31" s="55">
        <v>1400</v>
      </c>
      <c r="F31" s="55">
        <v>1400</v>
      </c>
      <c r="G31" s="55">
        <v>1400</v>
      </c>
      <c r="H31" s="55"/>
    </row>
    <row r="32" spans="1:8" ht="20.399999999999999" customHeight="1" x14ac:dyDescent="0.3">
      <c r="A32" s="286">
        <v>32212</v>
      </c>
      <c r="B32" s="287"/>
      <c r="C32" s="288"/>
      <c r="D32" s="173" t="s">
        <v>206</v>
      </c>
      <c r="E32" s="55">
        <v>150</v>
      </c>
      <c r="F32" s="55">
        <v>150</v>
      </c>
      <c r="G32" s="55">
        <v>180</v>
      </c>
      <c r="H32" s="55"/>
    </row>
    <row r="33" spans="1:9" ht="20.399999999999999" customHeight="1" x14ac:dyDescent="0.3">
      <c r="A33" s="286">
        <v>32214</v>
      </c>
      <c r="B33" s="287"/>
      <c r="C33" s="288"/>
      <c r="D33" s="173" t="s">
        <v>207</v>
      </c>
      <c r="E33" s="55">
        <v>3000</v>
      </c>
      <c r="F33" s="55">
        <v>3000</v>
      </c>
      <c r="G33" s="55">
        <v>3540.06</v>
      </c>
      <c r="H33" s="55"/>
    </row>
    <row r="34" spans="1:9" ht="30" customHeight="1" x14ac:dyDescent="0.3">
      <c r="A34" s="286">
        <v>32216</v>
      </c>
      <c r="B34" s="287"/>
      <c r="C34" s="288"/>
      <c r="D34" s="173" t="s">
        <v>208</v>
      </c>
      <c r="E34" s="55">
        <v>1800</v>
      </c>
      <c r="F34" s="55">
        <v>1800</v>
      </c>
      <c r="G34" s="55">
        <v>2500</v>
      </c>
      <c r="H34" s="55"/>
    </row>
    <row r="35" spans="1:9" ht="15.6" x14ac:dyDescent="0.3">
      <c r="A35" s="286">
        <v>32219</v>
      </c>
      <c r="B35" s="287"/>
      <c r="C35" s="288"/>
      <c r="D35" s="53" t="s">
        <v>93</v>
      </c>
      <c r="E35" s="55">
        <v>180</v>
      </c>
      <c r="F35" s="55">
        <v>180</v>
      </c>
      <c r="G35" s="55">
        <v>250</v>
      </c>
      <c r="H35" s="55"/>
    </row>
    <row r="36" spans="1:9" ht="15.6" x14ac:dyDescent="0.3">
      <c r="A36" s="286">
        <v>32231</v>
      </c>
      <c r="B36" s="287"/>
      <c r="C36" s="288"/>
      <c r="D36" s="53" t="s">
        <v>94</v>
      </c>
      <c r="E36" s="55">
        <v>6325.35</v>
      </c>
      <c r="F36" s="55">
        <v>6325.35</v>
      </c>
      <c r="G36" s="55">
        <v>7200</v>
      </c>
      <c r="H36" s="55"/>
    </row>
    <row r="37" spans="1:9" ht="15.6" x14ac:dyDescent="0.3">
      <c r="A37" s="286">
        <v>32233</v>
      </c>
      <c r="B37" s="287"/>
      <c r="C37" s="288"/>
      <c r="D37" s="53" t="s">
        <v>95</v>
      </c>
      <c r="E37" s="55">
        <v>8000</v>
      </c>
      <c r="F37" s="55">
        <v>8000</v>
      </c>
      <c r="G37" s="55">
        <v>10000</v>
      </c>
      <c r="H37" s="55"/>
    </row>
    <row r="38" spans="1:9" ht="15.6" x14ac:dyDescent="0.3">
      <c r="A38" s="286">
        <v>32234</v>
      </c>
      <c r="B38" s="287"/>
      <c r="C38" s="288"/>
      <c r="D38" s="53" t="s">
        <v>96</v>
      </c>
      <c r="E38" s="55">
        <v>100</v>
      </c>
      <c r="F38" s="55">
        <v>100</v>
      </c>
      <c r="G38" s="55">
        <v>100</v>
      </c>
      <c r="H38" s="55"/>
    </row>
    <row r="39" spans="1:9" ht="30" x14ac:dyDescent="0.3">
      <c r="A39" s="286">
        <v>32241</v>
      </c>
      <c r="B39" s="287"/>
      <c r="C39" s="288"/>
      <c r="D39" s="173" t="s">
        <v>209</v>
      </c>
      <c r="E39" s="55">
        <v>400</v>
      </c>
      <c r="F39" s="55">
        <v>400</v>
      </c>
      <c r="G39" s="55">
        <v>400</v>
      </c>
      <c r="H39" s="55"/>
    </row>
    <row r="40" spans="1:9" ht="30" x14ac:dyDescent="0.3">
      <c r="A40" s="286">
        <v>32242</v>
      </c>
      <c r="B40" s="287"/>
      <c r="C40" s="288"/>
      <c r="D40" s="173" t="s">
        <v>210</v>
      </c>
      <c r="E40" s="55">
        <v>1400</v>
      </c>
      <c r="F40" s="55">
        <v>1400</v>
      </c>
      <c r="G40" s="55">
        <v>1400</v>
      </c>
      <c r="H40" s="55"/>
    </row>
    <row r="41" spans="1:9" ht="31.2" customHeight="1" x14ac:dyDescent="0.3">
      <c r="A41" s="286">
        <v>32243</v>
      </c>
      <c r="B41" s="287"/>
      <c r="C41" s="288"/>
      <c r="D41" s="173" t="s">
        <v>211</v>
      </c>
      <c r="E41" s="55">
        <v>200</v>
      </c>
      <c r="F41" s="55">
        <v>200</v>
      </c>
      <c r="G41" s="55">
        <v>200</v>
      </c>
      <c r="H41" s="55"/>
    </row>
    <row r="42" spans="1:9" ht="30" x14ac:dyDescent="0.3">
      <c r="A42" s="286">
        <v>32244</v>
      </c>
      <c r="B42" s="287"/>
      <c r="C42" s="288"/>
      <c r="D42" s="53" t="s">
        <v>212</v>
      </c>
      <c r="E42" s="55">
        <v>0</v>
      </c>
      <c r="F42" s="55">
        <v>0</v>
      </c>
      <c r="G42" s="55">
        <v>0</v>
      </c>
      <c r="H42" s="55"/>
    </row>
    <row r="43" spans="1:9" ht="15.6" x14ac:dyDescent="0.3">
      <c r="A43" s="286">
        <v>32251</v>
      </c>
      <c r="B43" s="287"/>
      <c r="C43" s="288"/>
      <c r="D43" s="53" t="s">
        <v>123</v>
      </c>
      <c r="E43" s="55">
        <v>150</v>
      </c>
      <c r="F43" s="55">
        <v>150</v>
      </c>
      <c r="G43" s="55">
        <v>350</v>
      </c>
      <c r="H43" s="55"/>
      <c r="I43" s="28"/>
    </row>
    <row r="44" spans="1:9" ht="30" x14ac:dyDescent="0.3">
      <c r="A44" s="286">
        <v>32271</v>
      </c>
      <c r="B44" s="287"/>
      <c r="C44" s="288"/>
      <c r="D44" s="53" t="s">
        <v>74</v>
      </c>
      <c r="E44" s="55">
        <v>200</v>
      </c>
      <c r="F44" s="55">
        <v>200</v>
      </c>
      <c r="G44" s="55">
        <v>350</v>
      </c>
      <c r="H44" s="55"/>
    </row>
    <row r="45" spans="1:9" s="25" customFormat="1" ht="17.399999999999999" customHeight="1" x14ac:dyDescent="0.3">
      <c r="A45" s="292">
        <v>323</v>
      </c>
      <c r="B45" s="293"/>
      <c r="C45" s="294"/>
      <c r="D45" s="51" t="s">
        <v>56</v>
      </c>
      <c r="E45" s="52">
        <f>SUM(E46:E64)</f>
        <v>12700</v>
      </c>
      <c r="F45" s="52">
        <f>SUM(F46:F64)</f>
        <v>12700</v>
      </c>
      <c r="G45" s="52">
        <f>SUM(G46:G64)</f>
        <v>12509.5</v>
      </c>
      <c r="H45" s="52">
        <f>SUM(H46:H64)</f>
        <v>0</v>
      </c>
    </row>
    <row r="46" spans="1:9" ht="15.6" customHeight="1" x14ac:dyDescent="0.3">
      <c r="A46" s="286">
        <v>32311</v>
      </c>
      <c r="B46" s="287"/>
      <c r="C46" s="288"/>
      <c r="D46" s="53" t="s">
        <v>75</v>
      </c>
      <c r="E46" s="55">
        <v>1210</v>
      </c>
      <c r="F46" s="55">
        <v>1210</v>
      </c>
      <c r="G46" s="55">
        <v>1210</v>
      </c>
      <c r="H46" s="55"/>
    </row>
    <row r="47" spans="1:9" ht="15.6" customHeight="1" x14ac:dyDescent="0.3">
      <c r="A47" s="286">
        <v>32313</v>
      </c>
      <c r="B47" s="287"/>
      <c r="C47" s="288"/>
      <c r="D47" s="53" t="s">
        <v>106</v>
      </c>
      <c r="E47" s="55">
        <v>400</v>
      </c>
      <c r="F47" s="55">
        <v>400</v>
      </c>
      <c r="G47" s="55">
        <v>400</v>
      </c>
      <c r="H47" s="55"/>
    </row>
    <row r="48" spans="1:9" ht="32.4" customHeight="1" x14ac:dyDescent="0.3">
      <c r="A48" s="286">
        <v>32321</v>
      </c>
      <c r="B48" s="287"/>
      <c r="C48" s="288"/>
      <c r="D48" s="173" t="s">
        <v>213</v>
      </c>
      <c r="E48" s="55">
        <v>950</v>
      </c>
      <c r="F48" s="55">
        <v>950</v>
      </c>
      <c r="G48" s="55">
        <v>950</v>
      </c>
      <c r="H48" s="55"/>
    </row>
    <row r="49" spans="1:8" ht="32.4" customHeight="1" x14ac:dyDescent="0.3">
      <c r="A49" s="286">
        <v>32322</v>
      </c>
      <c r="B49" s="287"/>
      <c r="C49" s="288"/>
      <c r="D49" s="173" t="s">
        <v>214</v>
      </c>
      <c r="E49" s="55">
        <v>530</v>
      </c>
      <c r="F49" s="55">
        <v>530</v>
      </c>
      <c r="G49" s="55">
        <v>530</v>
      </c>
      <c r="H49" s="55"/>
    </row>
    <row r="50" spans="1:8" ht="32.4" customHeight="1" x14ac:dyDescent="0.3">
      <c r="A50" s="286">
        <v>32323</v>
      </c>
      <c r="B50" s="287"/>
      <c r="C50" s="288"/>
      <c r="D50" s="173" t="s">
        <v>215</v>
      </c>
      <c r="E50" s="55">
        <v>150</v>
      </c>
      <c r="F50" s="55">
        <v>150</v>
      </c>
      <c r="G50" s="55">
        <v>150</v>
      </c>
      <c r="H50" s="55"/>
    </row>
    <row r="51" spans="1:8" ht="28.2" customHeight="1" x14ac:dyDescent="0.3">
      <c r="A51" s="286">
        <v>32329</v>
      </c>
      <c r="B51" s="287"/>
      <c r="C51" s="288"/>
      <c r="D51" s="53" t="s">
        <v>216</v>
      </c>
      <c r="E51" s="55">
        <v>0</v>
      </c>
      <c r="F51" s="55">
        <v>0</v>
      </c>
      <c r="G51" s="55"/>
      <c r="H51" s="55"/>
    </row>
    <row r="52" spans="1:8" ht="19.95" customHeight="1" x14ac:dyDescent="0.3">
      <c r="A52" s="286">
        <v>32341</v>
      </c>
      <c r="B52" s="287"/>
      <c r="C52" s="288"/>
      <c r="D52" s="173" t="s">
        <v>217</v>
      </c>
      <c r="E52" s="55">
        <v>1200</v>
      </c>
      <c r="F52" s="55">
        <v>1200</v>
      </c>
      <c r="G52" s="55">
        <v>1200</v>
      </c>
      <c r="H52" s="55"/>
    </row>
    <row r="53" spans="1:8" ht="28.2" customHeight="1" x14ac:dyDescent="0.3">
      <c r="A53" s="286">
        <v>32342</v>
      </c>
      <c r="B53" s="287"/>
      <c r="C53" s="288"/>
      <c r="D53" s="173" t="s">
        <v>218</v>
      </c>
      <c r="E53" s="55">
        <v>760</v>
      </c>
      <c r="F53" s="55">
        <v>760</v>
      </c>
      <c r="G53" s="55">
        <v>760</v>
      </c>
      <c r="H53" s="55"/>
    </row>
    <row r="54" spans="1:8" ht="28.2" customHeight="1" x14ac:dyDescent="0.3">
      <c r="A54" s="286">
        <v>32343</v>
      </c>
      <c r="B54" s="287"/>
      <c r="C54" s="288"/>
      <c r="D54" s="173" t="s">
        <v>219</v>
      </c>
      <c r="E54" s="55">
        <v>300</v>
      </c>
      <c r="F54" s="55">
        <v>300</v>
      </c>
      <c r="G54" s="55">
        <v>300</v>
      </c>
      <c r="H54" s="55"/>
    </row>
    <row r="55" spans="1:8" ht="28.2" customHeight="1" x14ac:dyDescent="0.3">
      <c r="A55" s="286">
        <v>32344</v>
      </c>
      <c r="B55" s="287"/>
      <c r="C55" s="288"/>
      <c r="D55" s="173" t="s">
        <v>220</v>
      </c>
      <c r="E55" s="55">
        <v>400</v>
      </c>
      <c r="F55" s="55">
        <v>400</v>
      </c>
      <c r="G55" s="55">
        <v>400</v>
      </c>
      <c r="H55" s="55"/>
    </row>
    <row r="56" spans="1:8" ht="15.6" customHeight="1" x14ac:dyDescent="0.3">
      <c r="A56" s="286">
        <v>32349</v>
      </c>
      <c r="B56" s="287"/>
      <c r="C56" s="288"/>
      <c r="D56" s="53" t="s">
        <v>221</v>
      </c>
      <c r="E56" s="55">
        <v>940</v>
      </c>
      <c r="F56" s="55">
        <v>940</v>
      </c>
      <c r="G56" s="55">
        <v>940</v>
      </c>
      <c r="H56" s="55"/>
    </row>
    <row r="57" spans="1:8" ht="15.6" customHeight="1" x14ac:dyDescent="0.3">
      <c r="A57" s="251">
        <v>32353</v>
      </c>
      <c r="B57" s="252"/>
      <c r="C57" s="253"/>
      <c r="D57" s="254" t="s">
        <v>355</v>
      </c>
      <c r="E57" s="55">
        <v>0</v>
      </c>
      <c r="F57" s="55">
        <v>0</v>
      </c>
      <c r="G57" s="55">
        <v>829.5</v>
      </c>
      <c r="H57" s="55"/>
    </row>
    <row r="58" spans="1:8" ht="15.6" customHeight="1" x14ac:dyDescent="0.3">
      <c r="A58" s="286">
        <v>32361</v>
      </c>
      <c r="B58" s="287"/>
      <c r="C58" s="288"/>
      <c r="D58" s="53" t="s">
        <v>66</v>
      </c>
      <c r="E58" s="55">
        <v>2300</v>
      </c>
      <c r="F58" s="55">
        <v>2300</v>
      </c>
      <c r="G58" s="55">
        <v>2000</v>
      </c>
      <c r="H58" s="55"/>
    </row>
    <row r="59" spans="1:8" ht="15.6" customHeight="1" x14ac:dyDescent="0.3">
      <c r="A59" s="286">
        <v>32369</v>
      </c>
      <c r="B59" s="287"/>
      <c r="C59" s="288"/>
      <c r="D59" s="53" t="s">
        <v>140</v>
      </c>
      <c r="E59" s="55">
        <v>210</v>
      </c>
      <c r="F59" s="55">
        <v>210</v>
      </c>
      <c r="G59" s="55">
        <v>210</v>
      </c>
      <c r="H59" s="55"/>
    </row>
    <row r="60" spans="1:8" ht="15.6" customHeight="1" x14ac:dyDescent="0.3">
      <c r="A60" s="286">
        <v>32372</v>
      </c>
      <c r="B60" s="287"/>
      <c r="C60" s="288"/>
      <c r="D60" s="53" t="s">
        <v>147</v>
      </c>
      <c r="E60" s="55">
        <v>0</v>
      </c>
      <c r="F60" s="55">
        <v>0</v>
      </c>
      <c r="G60" s="55">
        <v>0</v>
      </c>
      <c r="H60" s="55"/>
    </row>
    <row r="61" spans="1:8" ht="15.6" customHeight="1" x14ac:dyDescent="0.3">
      <c r="A61" s="286">
        <v>32381</v>
      </c>
      <c r="B61" s="287"/>
      <c r="C61" s="288"/>
      <c r="D61" s="176" t="s">
        <v>235</v>
      </c>
      <c r="E61" s="55">
        <v>1400</v>
      </c>
      <c r="F61" s="55">
        <v>1400</v>
      </c>
      <c r="G61" s="55">
        <v>1400</v>
      </c>
      <c r="H61" s="55"/>
    </row>
    <row r="62" spans="1:8" ht="15.6" customHeight="1" x14ac:dyDescent="0.3">
      <c r="A62" s="286">
        <v>32389</v>
      </c>
      <c r="B62" s="287"/>
      <c r="C62" s="288"/>
      <c r="D62" s="53" t="s">
        <v>68</v>
      </c>
      <c r="E62" s="55">
        <v>680</v>
      </c>
      <c r="F62" s="55">
        <v>680</v>
      </c>
      <c r="G62" s="55">
        <v>680</v>
      </c>
      <c r="H62" s="55"/>
    </row>
    <row r="63" spans="1:8" ht="27.6" customHeight="1" x14ac:dyDescent="0.3">
      <c r="A63" s="286">
        <v>32394</v>
      </c>
      <c r="B63" s="287"/>
      <c r="C63" s="288"/>
      <c r="D63" s="173" t="s">
        <v>222</v>
      </c>
      <c r="E63" s="55">
        <v>150</v>
      </c>
      <c r="F63" s="55">
        <v>150</v>
      </c>
      <c r="G63" s="55">
        <v>150</v>
      </c>
      <c r="H63" s="55"/>
    </row>
    <row r="64" spans="1:8" ht="15.6" customHeight="1" x14ac:dyDescent="0.3">
      <c r="A64" s="286">
        <v>32399</v>
      </c>
      <c r="B64" s="287"/>
      <c r="C64" s="288"/>
      <c r="D64" s="53" t="s">
        <v>69</v>
      </c>
      <c r="E64" s="55">
        <v>1120</v>
      </c>
      <c r="F64" s="55">
        <v>1120</v>
      </c>
      <c r="G64" s="55">
        <v>400</v>
      </c>
      <c r="H64" s="55"/>
    </row>
    <row r="65" spans="1:8" s="25" customFormat="1" ht="30" customHeight="1" x14ac:dyDescent="0.3">
      <c r="A65" s="292">
        <v>329</v>
      </c>
      <c r="B65" s="293"/>
      <c r="C65" s="294"/>
      <c r="D65" s="51" t="s">
        <v>47</v>
      </c>
      <c r="E65" s="52">
        <f t="shared" ref="E65:H65" si="12">SUM(E66:E69)</f>
        <v>1755</v>
      </c>
      <c r="F65" s="52">
        <f t="shared" si="12"/>
        <v>1755</v>
      </c>
      <c r="G65" s="52">
        <f t="shared" si="12"/>
        <v>1840</v>
      </c>
      <c r="H65" s="52">
        <f t="shared" si="12"/>
        <v>0</v>
      </c>
    </row>
    <row r="66" spans="1:8" s="23" customFormat="1" ht="30" customHeight="1" x14ac:dyDescent="0.3">
      <c r="A66" s="286">
        <v>32921</v>
      </c>
      <c r="B66" s="287"/>
      <c r="C66" s="288"/>
      <c r="D66" s="173" t="s">
        <v>223</v>
      </c>
      <c r="E66" s="54">
        <v>250</v>
      </c>
      <c r="F66" s="54">
        <v>250</v>
      </c>
      <c r="G66" s="54">
        <v>250</v>
      </c>
      <c r="H66" s="54"/>
    </row>
    <row r="67" spans="1:8" ht="15.6" x14ac:dyDescent="0.3">
      <c r="A67" s="286">
        <v>32922</v>
      </c>
      <c r="B67" s="287"/>
      <c r="C67" s="288"/>
      <c r="D67" s="53" t="s">
        <v>108</v>
      </c>
      <c r="E67" s="55">
        <v>880</v>
      </c>
      <c r="F67" s="55">
        <v>880</v>
      </c>
      <c r="G67" s="55">
        <v>880</v>
      </c>
      <c r="H67" s="55"/>
    </row>
    <row r="68" spans="1:8" ht="15.6" x14ac:dyDescent="0.3">
      <c r="A68" s="286">
        <v>32941</v>
      </c>
      <c r="B68" s="287"/>
      <c r="C68" s="288"/>
      <c r="D68" s="53" t="s">
        <v>109</v>
      </c>
      <c r="E68" s="55">
        <v>165</v>
      </c>
      <c r="F68" s="55">
        <v>165</v>
      </c>
      <c r="G68" s="55">
        <v>250</v>
      </c>
      <c r="H68" s="55"/>
    </row>
    <row r="69" spans="1:8" ht="30" x14ac:dyDescent="0.3">
      <c r="A69" s="286">
        <v>32999</v>
      </c>
      <c r="B69" s="287"/>
      <c r="C69" s="288"/>
      <c r="D69" s="53" t="s">
        <v>47</v>
      </c>
      <c r="E69" s="55">
        <v>460</v>
      </c>
      <c r="F69" s="55">
        <v>460</v>
      </c>
      <c r="G69" s="55">
        <v>460</v>
      </c>
      <c r="H69" s="55"/>
    </row>
    <row r="70" spans="1:8" s="25" customFormat="1" ht="15.6" x14ac:dyDescent="0.3">
      <c r="A70" s="292">
        <v>34</v>
      </c>
      <c r="B70" s="293"/>
      <c r="C70" s="294"/>
      <c r="D70" s="51" t="s">
        <v>48</v>
      </c>
      <c r="E70" s="52">
        <f t="shared" ref="E70:H70" si="13">SUM(E71)</f>
        <v>820</v>
      </c>
      <c r="F70" s="52">
        <f t="shared" si="13"/>
        <v>820</v>
      </c>
      <c r="G70" s="52">
        <f t="shared" si="13"/>
        <v>820</v>
      </c>
      <c r="H70" s="52">
        <f t="shared" si="13"/>
        <v>0</v>
      </c>
    </row>
    <row r="71" spans="1:8" s="25" customFormat="1" ht="17.399999999999999" customHeight="1" x14ac:dyDescent="0.3">
      <c r="A71" s="292">
        <v>343</v>
      </c>
      <c r="B71" s="293"/>
      <c r="C71" s="294"/>
      <c r="D71" s="51" t="s">
        <v>49</v>
      </c>
      <c r="E71" s="52">
        <f t="shared" ref="E71:H71" si="14">E72+E73</f>
        <v>820</v>
      </c>
      <c r="F71" s="52">
        <f t="shared" si="14"/>
        <v>820</v>
      </c>
      <c r="G71" s="52">
        <f t="shared" ref="G71" si="15">G72+G73</f>
        <v>820</v>
      </c>
      <c r="H71" s="52">
        <f t="shared" si="14"/>
        <v>0</v>
      </c>
    </row>
    <row r="72" spans="1:8" ht="30" x14ac:dyDescent="0.3">
      <c r="A72" s="286">
        <v>34311</v>
      </c>
      <c r="B72" s="287"/>
      <c r="C72" s="288"/>
      <c r="D72" s="53" t="s">
        <v>71</v>
      </c>
      <c r="E72" s="55">
        <v>800</v>
      </c>
      <c r="F72" s="55">
        <v>800</v>
      </c>
      <c r="G72" s="55">
        <v>800</v>
      </c>
      <c r="H72" s="55"/>
    </row>
    <row r="73" spans="1:8" ht="15.6" x14ac:dyDescent="0.3">
      <c r="A73" s="286">
        <v>34339</v>
      </c>
      <c r="B73" s="287"/>
      <c r="C73" s="288"/>
      <c r="D73" s="53" t="s">
        <v>110</v>
      </c>
      <c r="E73" s="54">
        <v>20</v>
      </c>
      <c r="F73" s="54">
        <v>20</v>
      </c>
      <c r="G73" s="54">
        <v>20</v>
      </c>
      <c r="H73" s="54"/>
    </row>
    <row r="74" spans="1:8" s="25" customFormat="1" ht="31.2" x14ac:dyDescent="0.3">
      <c r="A74" s="298" t="s">
        <v>234</v>
      </c>
      <c r="B74" s="299"/>
      <c r="C74" s="300"/>
      <c r="D74" s="137" t="s">
        <v>111</v>
      </c>
      <c r="E74" s="138">
        <f t="shared" ref="E74:H76" si="16">E75</f>
        <v>0</v>
      </c>
      <c r="F74" s="138">
        <f t="shared" si="16"/>
        <v>0</v>
      </c>
      <c r="G74" s="138">
        <f t="shared" si="16"/>
        <v>0</v>
      </c>
      <c r="H74" s="138">
        <f t="shared" si="16"/>
        <v>0</v>
      </c>
    </row>
    <row r="75" spans="1:8" s="25" customFormat="1" ht="30" customHeight="1" x14ac:dyDescent="0.3">
      <c r="A75" s="295" t="s">
        <v>308</v>
      </c>
      <c r="B75" s="296"/>
      <c r="C75" s="297"/>
      <c r="D75" s="219" t="s">
        <v>92</v>
      </c>
      <c r="E75" s="220">
        <f t="shared" si="16"/>
        <v>0</v>
      </c>
      <c r="F75" s="220">
        <f t="shared" si="16"/>
        <v>0</v>
      </c>
      <c r="G75" s="220">
        <f t="shared" si="16"/>
        <v>0</v>
      </c>
      <c r="H75" s="220">
        <f t="shared" si="16"/>
        <v>0</v>
      </c>
    </row>
    <row r="76" spans="1:8" s="25" customFormat="1" ht="31.2" x14ac:dyDescent="0.3">
      <c r="A76" s="289">
        <v>4</v>
      </c>
      <c r="B76" s="290"/>
      <c r="C76" s="291"/>
      <c r="D76" s="51" t="s">
        <v>12</v>
      </c>
      <c r="E76" s="52">
        <f t="shared" si="16"/>
        <v>0</v>
      </c>
      <c r="F76" s="52">
        <f t="shared" si="16"/>
        <v>0</v>
      </c>
      <c r="G76" s="52">
        <f t="shared" si="16"/>
        <v>0</v>
      </c>
      <c r="H76" s="52">
        <f t="shared" si="16"/>
        <v>0</v>
      </c>
    </row>
    <row r="77" spans="1:8" s="25" customFormat="1" ht="31.2" x14ac:dyDescent="0.3">
      <c r="A77" s="292">
        <v>42</v>
      </c>
      <c r="B77" s="293"/>
      <c r="C77" s="294"/>
      <c r="D77" s="51" t="s">
        <v>112</v>
      </c>
      <c r="E77" s="52">
        <f t="shared" ref="E77:H77" si="17">E78+E80</f>
        <v>0</v>
      </c>
      <c r="F77" s="52">
        <f t="shared" si="17"/>
        <v>0</v>
      </c>
      <c r="G77" s="52">
        <f t="shared" ref="G77" si="18">G78+G80</f>
        <v>0</v>
      </c>
      <c r="H77" s="52">
        <f t="shared" si="17"/>
        <v>0</v>
      </c>
    </row>
    <row r="78" spans="1:8" s="25" customFormat="1" ht="15" customHeight="1" x14ac:dyDescent="0.3">
      <c r="A78" s="292">
        <v>422</v>
      </c>
      <c r="B78" s="293"/>
      <c r="C78" s="294"/>
      <c r="D78" s="51" t="s">
        <v>58</v>
      </c>
      <c r="E78" s="52">
        <f t="shared" ref="E78:H78" si="19">E79</f>
        <v>0</v>
      </c>
      <c r="F78" s="52">
        <f t="shared" si="19"/>
        <v>0</v>
      </c>
      <c r="G78" s="52">
        <f t="shared" si="19"/>
        <v>0</v>
      </c>
      <c r="H78" s="52">
        <f t="shared" si="19"/>
        <v>0</v>
      </c>
    </row>
    <row r="79" spans="1:8" ht="30" x14ac:dyDescent="0.3">
      <c r="A79" s="286">
        <v>42273</v>
      </c>
      <c r="B79" s="287"/>
      <c r="C79" s="288"/>
      <c r="D79" s="53" t="s">
        <v>79</v>
      </c>
      <c r="E79" s="54">
        <v>0</v>
      </c>
      <c r="F79" s="54">
        <v>0</v>
      </c>
      <c r="G79" s="54">
        <v>0</v>
      </c>
      <c r="H79" s="54"/>
    </row>
    <row r="80" spans="1:8" s="25" customFormat="1" ht="30" customHeight="1" x14ac:dyDescent="0.3">
      <c r="A80" s="292">
        <v>424</v>
      </c>
      <c r="B80" s="293"/>
      <c r="C80" s="294"/>
      <c r="D80" s="51" t="s">
        <v>80</v>
      </c>
      <c r="E80" s="52">
        <f t="shared" ref="E80:H80" si="20">E81</f>
        <v>0</v>
      </c>
      <c r="F80" s="52">
        <f t="shared" si="20"/>
        <v>0</v>
      </c>
      <c r="G80" s="52">
        <f t="shared" si="20"/>
        <v>0</v>
      </c>
      <c r="H80" s="52">
        <f t="shared" si="20"/>
        <v>0</v>
      </c>
    </row>
    <row r="81" spans="1:8" ht="15.6" customHeight="1" x14ac:dyDescent="0.3">
      <c r="A81" s="286">
        <v>42411</v>
      </c>
      <c r="B81" s="287"/>
      <c r="C81" s="288"/>
      <c r="D81" s="53" t="s">
        <v>113</v>
      </c>
      <c r="E81" s="54">
        <v>0</v>
      </c>
      <c r="F81" s="54">
        <v>0</v>
      </c>
      <c r="G81" s="54">
        <v>0</v>
      </c>
      <c r="H81" s="54"/>
    </row>
    <row r="82" spans="1:8" s="25" customFormat="1" ht="46.2" customHeight="1" x14ac:dyDescent="0.3">
      <c r="A82" s="335" t="s">
        <v>231</v>
      </c>
      <c r="B82" s="336"/>
      <c r="C82" s="337"/>
      <c r="D82" s="146" t="s">
        <v>114</v>
      </c>
      <c r="E82" s="136">
        <f>E83+E102+E273+E280+E307+E324</f>
        <v>1329879.49</v>
      </c>
      <c r="F82" s="136">
        <f>F83+F102+F273+F280+F307+F324</f>
        <v>1379879.49</v>
      </c>
      <c r="G82" s="136">
        <f>G83+G102+G273+G280+G307+G324</f>
        <v>1503207.77</v>
      </c>
      <c r="H82" s="136">
        <f>H83+H102+H273+H280+H307+H324</f>
        <v>0</v>
      </c>
    </row>
    <row r="83" spans="1:8" s="25" customFormat="1" ht="52.8" customHeight="1" x14ac:dyDescent="0.3">
      <c r="A83" s="298" t="s">
        <v>305</v>
      </c>
      <c r="B83" s="299"/>
      <c r="C83" s="300"/>
      <c r="D83" s="137" t="s">
        <v>306</v>
      </c>
      <c r="E83" s="138">
        <f t="shared" ref="E83:H83" si="21">E84</f>
        <v>3062.5</v>
      </c>
      <c r="F83" s="138">
        <f t="shared" si="21"/>
        <v>3062.5</v>
      </c>
      <c r="G83" s="138">
        <f t="shared" si="21"/>
        <v>3062.5</v>
      </c>
      <c r="H83" s="138">
        <f t="shared" si="21"/>
        <v>0</v>
      </c>
    </row>
    <row r="84" spans="1:8" s="25" customFormat="1" ht="26.4" customHeight="1" x14ac:dyDescent="0.3">
      <c r="A84" s="307" t="s">
        <v>303</v>
      </c>
      <c r="B84" s="308"/>
      <c r="C84" s="309"/>
      <c r="D84" s="223" t="s">
        <v>200</v>
      </c>
      <c r="E84" s="50">
        <f t="shared" ref="E84:H84" si="22">E85</f>
        <v>3062.5</v>
      </c>
      <c r="F84" s="50">
        <f t="shared" si="22"/>
        <v>3062.5</v>
      </c>
      <c r="G84" s="50">
        <f t="shared" si="22"/>
        <v>3062.5</v>
      </c>
      <c r="H84" s="50">
        <f t="shared" si="22"/>
        <v>0</v>
      </c>
    </row>
    <row r="85" spans="1:8" s="25" customFormat="1" ht="31.2" customHeight="1" x14ac:dyDescent="0.3">
      <c r="A85" s="295" t="s">
        <v>309</v>
      </c>
      <c r="B85" s="296"/>
      <c r="C85" s="297"/>
      <c r="D85" s="219" t="s">
        <v>142</v>
      </c>
      <c r="E85" s="220">
        <f>E86</f>
        <v>3062.5</v>
      </c>
      <c r="F85" s="220">
        <f>F86</f>
        <v>3062.5</v>
      </c>
      <c r="G85" s="220">
        <f>G86</f>
        <v>3062.5</v>
      </c>
      <c r="H85" s="220">
        <f>H86</f>
        <v>0</v>
      </c>
    </row>
    <row r="86" spans="1:8" s="25" customFormat="1" ht="15.6" x14ac:dyDescent="0.3">
      <c r="A86" s="289">
        <v>3</v>
      </c>
      <c r="B86" s="290"/>
      <c r="C86" s="291"/>
      <c r="D86" s="145" t="s">
        <v>10</v>
      </c>
      <c r="E86" s="52">
        <f t="shared" ref="E86:H86" si="23">E87+E97</f>
        <v>3062.5</v>
      </c>
      <c r="F86" s="52">
        <f t="shared" si="23"/>
        <v>3062.5</v>
      </c>
      <c r="G86" s="52">
        <f t="shared" si="23"/>
        <v>3062.5</v>
      </c>
      <c r="H86" s="52">
        <f t="shared" si="23"/>
        <v>0</v>
      </c>
    </row>
    <row r="87" spans="1:8" s="25" customFormat="1" ht="31.2" customHeight="1" x14ac:dyDescent="0.3">
      <c r="A87" s="292">
        <v>32</v>
      </c>
      <c r="B87" s="293"/>
      <c r="C87" s="294"/>
      <c r="D87" s="145" t="s">
        <v>18</v>
      </c>
      <c r="E87" s="52">
        <f t="shared" ref="E87:H87" si="24">E88+E90+E93+E95</f>
        <v>1212.5</v>
      </c>
      <c r="F87" s="52">
        <f t="shared" si="24"/>
        <v>1212.5</v>
      </c>
      <c r="G87" s="52">
        <f t="shared" si="24"/>
        <v>1212.5</v>
      </c>
      <c r="H87" s="52">
        <f t="shared" si="24"/>
        <v>0</v>
      </c>
    </row>
    <row r="88" spans="1:8" s="25" customFormat="1" ht="15.6" x14ac:dyDescent="0.3">
      <c r="A88" s="292">
        <v>321</v>
      </c>
      <c r="B88" s="293"/>
      <c r="C88" s="294"/>
      <c r="D88" s="145" t="s">
        <v>43</v>
      </c>
      <c r="E88" s="52">
        <f t="shared" ref="E88:H88" si="25">E89</f>
        <v>450</v>
      </c>
      <c r="F88" s="52">
        <f t="shared" si="25"/>
        <v>450</v>
      </c>
      <c r="G88" s="52">
        <f t="shared" si="25"/>
        <v>450</v>
      </c>
      <c r="H88" s="52">
        <f t="shared" si="25"/>
        <v>0</v>
      </c>
    </row>
    <row r="89" spans="1:8" s="25" customFormat="1" ht="24.75" customHeight="1" x14ac:dyDescent="0.3">
      <c r="A89" s="286">
        <v>32119</v>
      </c>
      <c r="B89" s="287"/>
      <c r="C89" s="288"/>
      <c r="D89" s="53" t="s">
        <v>116</v>
      </c>
      <c r="E89" s="54">
        <v>450</v>
      </c>
      <c r="F89" s="54">
        <v>450</v>
      </c>
      <c r="G89" s="54">
        <v>450</v>
      </c>
      <c r="H89" s="54"/>
    </row>
    <row r="90" spans="1:8" s="25" customFormat="1" ht="34.5" customHeight="1" x14ac:dyDescent="0.3">
      <c r="A90" s="292">
        <v>322</v>
      </c>
      <c r="B90" s="293"/>
      <c r="C90" s="294"/>
      <c r="D90" s="51" t="s">
        <v>45</v>
      </c>
      <c r="E90" s="52">
        <f t="shared" ref="E90:H90" si="26">E91+E92</f>
        <v>200</v>
      </c>
      <c r="F90" s="52">
        <f t="shared" si="26"/>
        <v>200</v>
      </c>
      <c r="G90" s="52">
        <f t="shared" si="26"/>
        <v>200</v>
      </c>
      <c r="H90" s="52">
        <f t="shared" si="26"/>
        <v>0</v>
      </c>
    </row>
    <row r="91" spans="1:8" ht="15.6" x14ac:dyDescent="0.3">
      <c r="A91" s="286">
        <v>32219</v>
      </c>
      <c r="B91" s="287"/>
      <c r="C91" s="288"/>
      <c r="D91" s="152" t="s">
        <v>93</v>
      </c>
      <c r="E91" s="55">
        <v>100</v>
      </c>
      <c r="F91" s="55">
        <v>100</v>
      </c>
      <c r="G91" s="55">
        <v>100</v>
      </c>
      <c r="H91" s="55"/>
    </row>
    <row r="92" spans="1:8" ht="15.6" x14ac:dyDescent="0.3">
      <c r="A92" s="286">
        <v>32229</v>
      </c>
      <c r="B92" s="287"/>
      <c r="C92" s="288"/>
      <c r="D92" s="53" t="s">
        <v>55</v>
      </c>
      <c r="E92" s="55">
        <v>100</v>
      </c>
      <c r="F92" s="55">
        <v>100</v>
      </c>
      <c r="G92" s="55">
        <v>100</v>
      </c>
      <c r="H92" s="55"/>
    </row>
    <row r="93" spans="1:8" s="25" customFormat="1" ht="19.2" customHeight="1" x14ac:dyDescent="0.3">
      <c r="A93" s="292">
        <v>323</v>
      </c>
      <c r="B93" s="293"/>
      <c r="C93" s="294"/>
      <c r="D93" s="51" t="s">
        <v>56</v>
      </c>
      <c r="E93" s="52">
        <f t="shared" ref="E93:H93" si="27">E94</f>
        <v>112.5</v>
      </c>
      <c r="F93" s="52">
        <f t="shared" si="27"/>
        <v>112.5</v>
      </c>
      <c r="G93" s="52">
        <f t="shared" si="27"/>
        <v>112.5</v>
      </c>
      <c r="H93" s="52">
        <f t="shared" si="27"/>
        <v>0</v>
      </c>
    </row>
    <row r="94" spans="1:8" ht="30" x14ac:dyDescent="0.3">
      <c r="A94" s="286">
        <v>32319</v>
      </c>
      <c r="B94" s="287"/>
      <c r="C94" s="288"/>
      <c r="D94" s="53" t="s">
        <v>117</v>
      </c>
      <c r="E94" s="55">
        <v>112.5</v>
      </c>
      <c r="F94" s="55">
        <v>112.5</v>
      </c>
      <c r="G94" s="55">
        <v>112.5</v>
      </c>
      <c r="H94" s="55"/>
    </row>
    <row r="95" spans="1:8" s="25" customFormat="1" ht="31.2" x14ac:dyDescent="0.3">
      <c r="A95" s="292">
        <v>329</v>
      </c>
      <c r="B95" s="293"/>
      <c r="C95" s="294"/>
      <c r="D95" s="51" t="s">
        <v>47</v>
      </c>
      <c r="E95" s="52">
        <f t="shared" ref="E95:H95" si="28">E96</f>
        <v>450</v>
      </c>
      <c r="F95" s="52">
        <f t="shared" si="28"/>
        <v>450</v>
      </c>
      <c r="G95" s="52">
        <f t="shared" si="28"/>
        <v>450</v>
      </c>
      <c r="H95" s="52">
        <f t="shared" si="28"/>
        <v>0</v>
      </c>
    </row>
    <row r="96" spans="1:8" ht="30" x14ac:dyDescent="0.3">
      <c r="A96" s="286">
        <v>32999</v>
      </c>
      <c r="B96" s="287"/>
      <c r="C96" s="288"/>
      <c r="D96" s="53" t="s">
        <v>47</v>
      </c>
      <c r="E96" s="54">
        <v>450</v>
      </c>
      <c r="F96" s="54">
        <v>450</v>
      </c>
      <c r="G96" s="54">
        <v>450</v>
      </c>
      <c r="H96" s="54"/>
    </row>
    <row r="97" spans="1:8" s="25" customFormat="1" ht="15.6" x14ac:dyDescent="0.3">
      <c r="A97" s="292">
        <v>37</v>
      </c>
      <c r="B97" s="293"/>
      <c r="C97" s="294"/>
      <c r="D97" s="166" t="s">
        <v>188</v>
      </c>
      <c r="E97" s="167">
        <f t="shared" ref="E97:H97" si="29">E98</f>
        <v>1850</v>
      </c>
      <c r="F97" s="167">
        <f t="shared" si="29"/>
        <v>1850</v>
      </c>
      <c r="G97" s="167">
        <f t="shared" si="29"/>
        <v>1850</v>
      </c>
      <c r="H97" s="167">
        <f t="shared" si="29"/>
        <v>0</v>
      </c>
    </row>
    <row r="98" spans="1:8" s="25" customFormat="1" ht="32.25" customHeight="1" x14ac:dyDescent="0.3">
      <c r="A98" s="292">
        <v>372</v>
      </c>
      <c r="B98" s="293"/>
      <c r="C98" s="294"/>
      <c r="D98" s="166" t="s">
        <v>62</v>
      </c>
      <c r="E98" s="167">
        <f t="shared" ref="E98:F98" si="30">E99+E100+E101</f>
        <v>1850</v>
      </c>
      <c r="F98" s="167">
        <f t="shared" si="30"/>
        <v>1850</v>
      </c>
      <c r="G98" s="167">
        <f>G99+G100+G101</f>
        <v>1850</v>
      </c>
      <c r="H98" s="167">
        <f>H99+H100+H101</f>
        <v>0</v>
      </c>
    </row>
    <row r="99" spans="1:8" s="25" customFormat="1" ht="15.6" x14ac:dyDescent="0.3">
      <c r="A99" s="286">
        <v>37213</v>
      </c>
      <c r="B99" s="287"/>
      <c r="C99" s="288"/>
      <c r="D99" s="161" t="s">
        <v>189</v>
      </c>
      <c r="E99" s="55">
        <v>920</v>
      </c>
      <c r="F99" s="55">
        <v>920</v>
      </c>
      <c r="G99" s="55">
        <v>920</v>
      </c>
      <c r="H99" s="55"/>
    </row>
    <row r="100" spans="1:8" s="25" customFormat="1" ht="15.6" x14ac:dyDescent="0.3">
      <c r="A100" s="242">
        <v>37215</v>
      </c>
      <c r="B100" s="243"/>
      <c r="C100" s="244"/>
      <c r="D100" s="245" t="s">
        <v>345</v>
      </c>
      <c r="E100" s="55">
        <v>180</v>
      </c>
      <c r="F100" s="55">
        <v>180</v>
      </c>
      <c r="G100" s="55">
        <v>180</v>
      </c>
      <c r="H100" s="55"/>
    </row>
    <row r="101" spans="1:8" s="25" customFormat="1" ht="15.6" x14ac:dyDescent="0.3">
      <c r="A101" s="286">
        <v>37215</v>
      </c>
      <c r="B101" s="287"/>
      <c r="C101" s="288"/>
      <c r="D101" s="161" t="s">
        <v>345</v>
      </c>
      <c r="E101" s="55">
        <v>750</v>
      </c>
      <c r="F101" s="55">
        <v>750</v>
      </c>
      <c r="G101" s="55">
        <v>750</v>
      </c>
      <c r="H101" s="55"/>
    </row>
    <row r="102" spans="1:8" s="25" customFormat="1" ht="38.4" customHeight="1" x14ac:dyDescent="0.3">
      <c r="A102" s="298" t="s">
        <v>298</v>
      </c>
      <c r="B102" s="299"/>
      <c r="C102" s="300"/>
      <c r="D102" s="218" t="s">
        <v>310</v>
      </c>
      <c r="E102" s="138">
        <f>E103+E129+E162+E243+E259</f>
        <v>1288518</v>
      </c>
      <c r="F102" s="138">
        <f>F103+F129+F162+F243+F259</f>
        <v>1338518</v>
      </c>
      <c r="G102" s="138">
        <f>G103+G129+G162+G243+G259</f>
        <v>1448501.36</v>
      </c>
      <c r="H102" s="138">
        <f>H103+H129+H162+H243+H259</f>
        <v>0</v>
      </c>
    </row>
    <row r="103" spans="1:8" s="25" customFormat="1" ht="21.6" customHeight="1" x14ac:dyDescent="0.3">
      <c r="A103" s="307" t="s">
        <v>307</v>
      </c>
      <c r="B103" s="308"/>
      <c r="C103" s="309"/>
      <c r="D103" s="223" t="s">
        <v>89</v>
      </c>
      <c r="E103" s="50">
        <f t="shared" ref="E103:H103" si="31">E104</f>
        <v>3000</v>
      </c>
      <c r="F103" s="50">
        <f t="shared" si="31"/>
        <v>3000</v>
      </c>
      <c r="G103" s="50">
        <f t="shared" si="31"/>
        <v>3000</v>
      </c>
      <c r="H103" s="50">
        <f t="shared" si="31"/>
        <v>0</v>
      </c>
    </row>
    <row r="104" spans="1:8" s="25" customFormat="1" ht="19.8" customHeight="1" x14ac:dyDescent="0.3">
      <c r="A104" s="301" t="s">
        <v>311</v>
      </c>
      <c r="B104" s="302"/>
      <c r="C104" s="303"/>
      <c r="D104" s="224" t="s">
        <v>89</v>
      </c>
      <c r="E104" s="225">
        <f t="shared" ref="E104:H104" si="32">E105</f>
        <v>3000</v>
      </c>
      <c r="F104" s="225">
        <f t="shared" si="32"/>
        <v>3000</v>
      </c>
      <c r="G104" s="225">
        <f t="shared" si="32"/>
        <v>3000</v>
      </c>
      <c r="H104" s="225">
        <f t="shared" si="32"/>
        <v>0</v>
      </c>
    </row>
    <row r="105" spans="1:8" s="25" customFormat="1" ht="30" customHeight="1" x14ac:dyDescent="0.3">
      <c r="A105" s="295" t="s">
        <v>312</v>
      </c>
      <c r="B105" s="296"/>
      <c r="C105" s="297"/>
      <c r="D105" s="219" t="s">
        <v>89</v>
      </c>
      <c r="E105" s="220">
        <f t="shared" ref="E105:F105" si="33">E106+E123</f>
        <v>3000</v>
      </c>
      <c r="F105" s="220">
        <f t="shared" si="33"/>
        <v>3000</v>
      </c>
      <c r="G105" s="220">
        <f t="shared" ref="G105" si="34">G106+G123</f>
        <v>3000</v>
      </c>
      <c r="H105" s="220">
        <f>H106+H123</f>
        <v>0</v>
      </c>
    </row>
    <row r="106" spans="1:8" s="25" customFormat="1" ht="21.75" customHeight="1" x14ac:dyDescent="0.3">
      <c r="A106" s="289">
        <v>3</v>
      </c>
      <c r="B106" s="290"/>
      <c r="C106" s="291"/>
      <c r="D106" s="51" t="s">
        <v>10</v>
      </c>
      <c r="E106" s="52">
        <f t="shared" ref="E106:H106" si="35">E107</f>
        <v>800</v>
      </c>
      <c r="F106" s="52">
        <f t="shared" si="35"/>
        <v>800</v>
      </c>
      <c r="G106" s="52">
        <f t="shared" si="35"/>
        <v>800</v>
      </c>
      <c r="H106" s="52">
        <f t="shared" si="35"/>
        <v>0</v>
      </c>
    </row>
    <row r="107" spans="1:8" s="25" customFormat="1" ht="21" customHeight="1" x14ac:dyDescent="0.3">
      <c r="A107" s="292">
        <v>32</v>
      </c>
      <c r="B107" s="293"/>
      <c r="C107" s="294"/>
      <c r="D107" s="51" t="s">
        <v>18</v>
      </c>
      <c r="E107" s="52">
        <f t="shared" ref="E107:F107" si="36">E108+E111+E119+E121</f>
        <v>800</v>
      </c>
      <c r="F107" s="52">
        <f t="shared" si="36"/>
        <v>800</v>
      </c>
      <c r="G107" s="52">
        <f t="shared" ref="G107" si="37">G108+G111+G119+G121</f>
        <v>800</v>
      </c>
      <c r="H107" s="52">
        <f>H108+H111+H119+H121</f>
        <v>0</v>
      </c>
    </row>
    <row r="108" spans="1:8" s="25" customFormat="1" ht="16.2" customHeight="1" x14ac:dyDescent="0.3">
      <c r="A108" s="292">
        <v>321</v>
      </c>
      <c r="B108" s="293"/>
      <c r="C108" s="294"/>
      <c r="D108" s="51" t="s">
        <v>43</v>
      </c>
      <c r="E108" s="52">
        <f t="shared" ref="E108:H108" si="38">E109+E110</f>
        <v>200</v>
      </c>
      <c r="F108" s="52">
        <f t="shared" si="38"/>
        <v>200</v>
      </c>
      <c r="G108" s="52">
        <f t="shared" ref="G108" si="39">G109+G110</f>
        <v>200</v>
      </c>
      <c r="H108" s="52">
        <f t="shared" si="38"/>
        <v>0</v>
      </c>
    </row>
    <row r="109" spans="1:8" ht="15.6" x14ac:dyDescent="0.3">
      <c r="A109" s="286">
        <v>32111</v>
      </c>
      <c r="B109" s="287"/>
      <c r="C109" s="288"/>
      <c r="D109" s="53" t="s">
        <v>51</v>
      </c>
      <c r="E109" s="55">
        <v>200</v>
      </c>
      <c r="F109" s="55">
        <v>200</v>
      </c>
      <c r="G109" s="55">
        <v>200</v>
      </c>
      <c r="H109" s="55"/>
    </row>
    <row r="110" spans="1:8" ht="15.6" customHeight="1" x14ac:dyDescent="0.3">
      <c r="A110" s="286">
        <v>32131</v>
      </c>
      <c r="B110" s="287"/>
      <c r="C110" s="288"/>
      <c r="D110" s="150" t="s">
        <v>52</v>
      </c>
      <c r="E110" s="55">
        <v>0</v>
      </c>
      <c r="F110" s="55">
        <v>0</v>
      </c>
      <c r="G110" s="55">
        <v>0</v>
      </c>
      <c r="H110" s="55"/>
    </row>
    <row r="111" spans="1:8" s="25" customFormat="1" ht="15.6" x14ac:dyDescent="0.3">
      <c r="A111" s="292">
        <v>322</v>
      </c>
      <c r="B111" s="293"/>
      <c r="C111" s="294"/>
      <c r="D111" s="51" t="s">
        <v>45</v>
      </c>
      <c r="E111" s="167">
        <f t="shared" ref="E111:G111" si="40">SUM(E112:E118)</f>
        <v>0</v>
      </c>
      <c r="F111" s="167">
        <f t="shared" si="40"/>
        <v>0</v>
      </c>
      <c r="G111" s="167">
        <f t="shared" si="40"/>
        <v>0</v>
      </c>
      <c r="H111" s="167">
        <f>SUM(H112:H118)</f>
        <v>0</v>
      </c>
    </row>
    <row r="112" spans="1:8" s="25" customFormat="1" ht="15.6" x14ac:dyDescent="0.3">
      <c r="A112" s="286">
        <v>32211</v>
      </c>
      <c r="B112" s="287"/>
      <c r="C112" s="288"/>
      <c r="D112" s="53" t="s">
        <v>54</v>
      </c>
      <c r="E112" s="55">
        <v>0</v>
      </c>
      <c r="F112" s="55">
        <v>0</v>
      </c>
      <c r="G112" s="55">
        <v>0</v>
      </c>
      <c r="H112" s="55"/>
    </row>
    <row r="113" spans="1:8" s="25" customFormat="1" ht="15.6" x14ac:dyDescent="0.3">
      <c r="A113" s="286">
        <v>32219</v>
      </c>
      <c r="B113" s="287"/>
      <c r="C113" s="288"/>
      <c r="D113" s="150" t="s">
        <v>93</v>
      </c>
      <c r="E113" s="81">
        <v>0</v>
      </c>
      <c r="F113" s="81">
        <v>0</v>
      </c>
      <c r="G113" s="81">
        <v>0</v>
      </c>
      <c r="H113" s="81"/>
    </row>
    <row r="114" spans="1:8" ht="15.6" x14ac:dyDescent="0.3">
      <c r="A114" s="286">
        <v>32229</v>
      </c>
      <c r="B114" s="287"/>
      <c r="C114" s="288"/>
      <c r="D114" s="150" t="s">
        <v>55</v>
      </c>
      <c r="E114" s="55">
        <v>0</v>
      </c>
      <c r="F114" s="55">
        <v>0</v>
      </c>
      <c r="G114" s="55">
        <v>0</v>
      </c>
      <c r="H114" s="55"/>
    </row>
    <row r="115" spans="1:8" ht="15.6" x14ac:dyDescent="0.3">
      <c r="A115" s="286">
        <v>32233</v>
      </c>
      <c r="B115" s="287"/>
      <c r="C115" s="288"/>
      <c r="D115" s="150" t="s">
        <v>95</v>
      </c>
      <c r="E115" s="55">
        <v>0</v>
      </c>
      <c r="F115" s="55">
        <v>0</v>
      </c>
      <c r="G115" s="55">
        <v>0</v>
      </c>
      <c r="H115" s="55"/>
    </row>
    <row r="116" spans="1:8" ht="15.6" x14ac:dyDescent="0.3">
      <c r="A116" s="286">
        <v>32234</v>
      </c>
      <c r="B116" s="287"/>
      <c r="C116" s="288"/>
      <c r="D116" s="53" t="s">
        <v>96</v>
      </c>
      <c r="E116" s="55">
        <v>0</v>
      </c>
      <c r="F116" s="55">
        <v>0</v>
      </c>
      <c r="G116" s="55">
        <v>0</v>
      </c>
      <c r="H116" s="55"/>
    </row>
    <row r="117" spans="1:8" ht="31.5" customHeight="1" x14ac:dyDescent="0.3">
      <c r="A117" s="286">
        <v>32244</v>
      </c>
      <c r="B117" s="287"/>
      <c r="C117" s="288"/>
      <c r="D117" s="53" t="s">
        <v>76</v>
      </c>
      <c r="E117" s="55">
        <v>0</v>
      </c>
      <c r="F117" s="55">
        <v>0</v>
      </c>
      <c r="G117" s="55">
        <v>0</v>
      </c>
      <c r="H117" s="55"/>
    </row>
    <row r="118" spans="1:8" ht="15.6" x14ac:dyDescent="0.3">
      <c r="A118" s="286">
        <v>32251</v>
      </c>
      <c r="B118" s="287"/>
      <c r="C118" s="288"/>
      <c r="D118" s="53" t="s">
        <v>73</v>
      </c>
      <c r="E118" s="55">
        <v>0</v>
      </c>
      <c r="F118" s="55">
        <v>0</v>
      </c>
      <c r="G118" s="55">
        <v>0</v>
      </c>
      <c r="H118" s="55"/>
    </row>
    <row r="119" spans="1:8" s="25" customFormat="1" ht="16.95" customHeight="1" x14ac:dyDescent="0.3">
      <c r="A119" s="292">
        <v>323</v>
      </c>
      <c r="B119" s="293"/>
      <c r="C119" s="294"/>
      <c r="D119" s="51" t="s">
        <v>56</v>
      </c>
      <c r="E119" s="167">
        <f t="shared" ref="E119:H119" si="41">E120</f>
        <v>0</v>
      </c>
      <c r="F119" s="167">
        <f t="shared" si="41"/>
        <v>0</v>
      </c>
      <c r="G119" s="167">
        <f t="shared" si="41"/>
        <v>0</v>
      </c>
      <c r="H119" s="167">
        <f t="shared" si="41"/>
        <v>0</v>
      </c>
    </row>
    <row r="120" spans="1:8" ht="29.25" customHeight="1" x14ac:dyDescent="0.3">
      <c r="A120" s="286">
        <v>32329</v>
      </c>
      <c r="B120" s="287"/>
      <c r="C120" s="288"/>
      <c r="D120" s="53" t="s">
        <v>107</v>
      </c>
      <c r="E120" s="55">
        <v>0</v>
      </c>
      <c r="F120" s="55">
        <v>0</v>
      </c>
      <c r="G120" s="55">
        <v>0</v>
      </c>
      <c r="H120" s="55"/>
    </row>
    <row r="121" spans="1:8" s="25" customFormat="1" ht="31.2" x14ac:dyDescent="0.3">
      <c r="A121" s="292">
        <v>329</v>
      </c>
      <c r="B121" s="293"/>
      <c r="C121" s="294"/>
      <c r="D121" s="51" t="s">
        <v>47</v>
      </c>
      <c r="E121" s="167">
        <f t="shared" ref="E121:H121" si="42">E122</f>
        <v>600</v>
      </c>
      <c r="F121" s="167">
        <f t="shared" si="42"/>
        <v>600</v>
      </c>
      <c r="G121" s="167">
        <f t="shared" si="42"/>
        <v>600</v>
      </c>
      <c r="H121" s="167">
        <f t="shared" si="42"/>
        <v>0</v>
      </c>
    </row>
    <row r="122" spans="1:8" ht="30" x14ac:dyDescent="0.3">
      <c r="A122" s="286">
        <v>32999</v>
      </c>
      <c r="B122" s="287"/>
      <c r="C122" s="288"/>
      <c r="D122" s="53" t="s">
        <v>47</v>
      </c>
      <c r="E122" s="55">
        <v>600</v>
      </c>
      <c r="F122" s="55">
        <v>600</v>
      </c>
      <c r="G122" s="55">
        <v>600</v>
      </c>
      <c r="H122" s="55"/>
    </row>
    <row r="123" spans="1:8" s="25" customFormat="1" ht="31.2" x14ac:dyDescent="0.3">
      <c r="A123" s="289">
        <v>4</v>
      </c>
      <c r="B123" s="290"/>
      <c r="C123" s="291"/>
      <c r="D123" s="51" t="s">
        <v>12</v>
      </c>
      <c r="E123" s="52">
        <f t="shared" ref="E123:H127" si="43">E124</f>
        <v>2200</v>
      </c>
      <c r="F123" s="52">
        <f t="shared" si="43"/>
        <v>2200</v>
      </c>
      <c r="G123" s="52">
        <f t="shared" si="43"/>
        <v>2200</v>
      </c>
      <c r="H123" s="52">
        <f t="shared" si="43"/>
        <v>0</v>
      </c>
    </row>
    <row r="124" spans="1:8" s="25" customFormat="1" ht="31.2" x14ac:dyDescent="0.3">
      <c r="A124" s="292">
        <v>42</v>
      </c>
      <c r="B124" s="293"/>
      <c r="C124" s="294"/>
      <c r="D124" s="51" t="s">
        <v>23</v>
      </c>
      <c r="E124" s="52">
        <f t="shared" ref="E124:H124" si="44">E125+E127</f>
        <v>2200</v>
      </c>
      <c r="F124" s="52">
        <f t="shared" si="44"/>
        <v>2200</v>
      </c>
      <c r="G124" s="52">
        <f t="shared" ref="G124" si="45">G125+G127</f>
        <v>2200</v>
      </c>
      <c r="H124" s="52">
        <f t="shared" si="44"/>
        <v>0</v>
      </c>
    </row>
    <row r="125" spans="1:8" s="25" customFormat="1" ht="15.6" x14ac:dyDescent="0.3">
      <c r="A125" s="292">
        <v>422</v>
      </c>
      <c r="B125" s="293"/>
      <c r="C125" s="294"/>
      <c r="D125" s="51" t="s">
        <v>58</v>
      </c>
      <c r="E125" s="52">
        <f t="shared" si="43"/>
        <v>2000</v>
      </c>
      <c r="F125" s="52">
        <f t="shared" si="43"/>
        <v>2000</v>
      </c>
      <c r="G125" s="52">
        <f t="shared" si="43"/>
        <v>2000</v>
      </c>
      <c r="H125" s="52">
        <f t="shared" si="43"/>
        <v>0</v>
      </c>
    </row>
    <row r="126" spans="1:8" ht="30" x14ac:dyDescent="0.3">
      <c r="A126" s="286">
        <v>42273</v>
      </c>
      <c r="B126" s="287"/>
      <c r="C126" s="288"/>
      <c r="D126" s="53" t="s">
        <v>79</v>
      </c>
      <c r="E126" s="54">
        <v>2000</v>
      </c>
      <c r="F126" s="54">
        <v>2000</v>
      </c>
      <c r="G126" s="54">
        <v>2000</v>
      </c>
      <c r="H126" s="54"/>
    </row>
    <row r="127" spans="1:8" s="25" customFormat="1" ht="31.2" x14ac:dyDescent="0.3">
      <c r="A127" s="292">
        <v>424</v>
      </c>
      <c r="B127" s="293"/>
      <c r="C127" s="294"/>
      <c r="D127" s="51" t="s">
        <v>80</v>
      </c>
      <c r="E127" s="52">
        <f t="shared" si="43"/>
        <v>200</v>
      </c>
      <c r="F127" s="52">
        <f t="shared" si="43"/>
        <v>200</v>
      </c>
      <c r="G127" s="52">
        <f t="shared" si="43"/>
        <v>200</v>
      </c>
      <c r="H127" s="52">
        <f t="shared" si="43"/>
        <v>0</v>
      </c>
    </row>
    <row r="128" spans="1:8" ht="15.6" x14ac:dyDescent="0.3">
      <c r="A128" s="286">
        <v>42411</v>
      </c>
      <c r="B128" s="287"/>
      <c r="C128" s="288"/>
      <c r="D128" s="53" t="s">
        <v>113</v>
      </c>
      <c r="E128" s="54">
        <v>200</v>
      </c>
      <c r="F128" s="54">
        <v>200</v>
      </c>
      <c r="G128" s="54">
        <v>200</v>
      </c>
      <c r="H128" s="54"/>
    </row>
    <row r="129" spans="1:8" s="25" customFormat="1" ht="24.6" customHeight="1" x14ac:dyDescent="0.3">
      <c r="A129" s="307" t="s">
        <v>313</v>
      </c>
      <c r="B129" s="308"/>
      <c r="C129" s="309"/>
      <c r="D129" s="223" t="s">
        <v>131</v>
      </c>
      <c r="E129" s="50">
        <f t="shared" ref="E129:H129" si="46">E130</f>
        <v>16930</v>
      </c>
      <c r="F129" s="50">
        <f t="shared" si="46"/>
        <v>16930</v>
      </c>
      <c r="G129" s="50">
        <f t="shared" si="46"/>
        <v>17525.620000000003</v>
      </c>
      <c r="H129" s="50">
        <f t="shared" si="46"/>
        <v>0</v>
      </c>
    </row>
    <row r="130" spans="1:8" ht="31.2" x14ac:dyDescent="0.3">
      <c r="A130" s="351" t="s">
        <v>314</v>
      </c>
      <c r="B130" s="352"/>
      <c r="C130" s="353"/>
      <c r="D130" s="226" t="s">
        <v>131</v>
      </c>
      <c r="E130" s="227">
        <f t="shared" ref="E130:H130" si="47">E131</f>
        <v>16930</v>
      </c>
      <c r="F130" s="227">
        <f t="shared" si="47"/>
        <v>16930</v>
      </c>
      <c r="G130" s="227">
        <f t="shared" si="47"/>
        <v>17525.620000000003</v>
      </c>
      <c r="H130" s="227">
        <f t="shared" si="47"/>
        <v>0</v>
      </c>
    </row>
    <row r="131" spans="1:8" s="25" customFormat="1" ht="30" customHeight="1" x14ac:dyDescent="0.3">
      <c r="A131" s="295" t="s">
        <v>315</v>
      </c>
      <c r="B131" s="296"/>
      <c r="C131" s="297"/>
      <c r="D131" s="219" t="s">
        <v>131</v>
      </c>
      <c r="E131" s="228">
        <f t="shared" ref="E131:H131" si="48">E132+E158</f>
        <v>16930</v>
      </c>
      <c r="F131" s="228">
        <f t="shared" si="48"/>
        <v>16930</v>
      </c>
      <c r="G131" s="228">
        <f t="shared" ref="G131" si="49">G132+G158</f>
        <v>17525.620000000003</v>
      </c>
      <c r="H131" s="228">
        <f t="shared" si="48"/>
        <v>0</v>
      </c>
    </row>
    <row r="132" spans="1:8" s="25" customFormat="1" ht="15.6" x14ac:dyDescent="0.3">
      <c r="A132" s="289">
        <v>3</v>
      </c>
      <c r="B132" s="290"/>
      <c r="C132" s="291"/>
      <c r="D132" s="51" t="s">
        <v>10</v>
      </c>
      <c r="E132" s="52">
        <f t="shared" ref="E132:H132" si="50">E133</f>
        <v>16930</v>
      </c>
      <c r="F132" s="52">
        <f t="shared" si="50"/>
        <v>16930</v>
      </c>
      <c r="G132" s="52">
        <f t="shared" si="50"/>
        <v>17275.620000000003</v>
      </c>
      <c r="H132" s="52">
        <f t="shared" si="50"/>
        <v>0</v>
      </c>
    </row>
    <row r="133" spans="1:8" s="25" customFormat="1" ht="15.6" x14ac:dyDescent="0.3">
      <c r="A133" s="292">
        <v>32</v>
      </c>
      <c r="B133" s="293"/>
      <c r="C133" s="294"/>
      <c r="D133" s="51" t="s">
        <v>18</v>
      </c>
      <c r="E133" s="52">
        <f t="shared" ref="E133:F133" si="51">E134+E138+E147+E156</f>
        <v>16930</v>
      </c>
      <c r="F133" s="52">
        <f t="shared" si="51"/>
        <v>16930</v>
      </c>
      <c r="G133" s="52">
        <f t="shared" ref="G133" si="52">G134+G138+G147+G156</f>
        <v>17275.620000000003</v>
      </c>
      <c r="H133" s="52">
        <f>H134+H138+H147+H156</f>
        <v>0</v>
      </c>
    </row>
    <row r="134" spans="1:8" s="25" customFormat="1" ht="28.5" customHeight="1" x14ac:dyDescent="0.3">
      <c r="A134" s="292">
        <v>321</v>
      </c>
      <c r="B134" s="293"/>
      <c r="C134" s="294"/>
      <c r="D134" s="51" t="s">
        <v>43</v>
      </c>
      <c r="E134" s="52">
        <f>E135+E136+E137</f>
        <v>150</v>
      </c>
      <c r="F134" s="52">
        <f t="shared" ref="F134:H134" si="53">F135+F136+F137</f>
        <v>150</v>
      </c>
      <c r="G134" s="52">
        <f t="shared" si="53"/>
        <v>150</v>
      </c>
      <c r="H134" s="52">
        <f t="shared" si="53"/>
        <v>0</v>
      </c>
    </row>
    <row r="135" spans="1:8" s="25" customFormat="1" ht="21" customHeight="1" x14ac:dyDescent="0.3">
      <c r="A135" s="286">
        <v>32111</v>
      </c>
      <c r="B135" s="287"/>
      <c r="C135" s="288"/>
      <c r="D135" s="250" t="s">
        <v>347</v>
      </c>
      <c r="E135" s="96">
        <v>150</v>
      </c>
      <c r="F135" s="96">
        <v>150</v>
      </c>
      <c r="G135" s="96">
        <v>150</v>
      </c>
      <c r="H135" s="96"/>
    </row>
    <row r="136" spans="1:8" s="25" customFormat="1" ht="33" customHeight="1" x14ac:dyDescent="0.3">
      <c r="A136" s="286">
        <v>32115</v>
      </c>
      <c r="B136" s="287"/>
      <c r="C136" s="288"/>
      <c r="D136" s="250" t="s">
        <v>205</v>
      </c>
      <c r="E136" s="96">
        <v>0</v>
      </c>
      <c r="F136" s="96">
        <v>0</v>
      </c>
      <c r="G136" s="96">
        <v>0</v>
      </c>
      <c r="H136" s="96"/>
    </row>
    <row r="137" spans="1:8" ht="15.6" x14ac:dyDescent="0.3">
      <c r="A137" s="286">
        <v>32119</v>
      </c>
      <c r="B137" s="287"/>
      <c r="C137" s="288"/>
      <c r="D137" s="53" t="s">
        <v>51</v>
      </c>
      <c r="E137" s="96">
        <v>0</v>
      </c>
      <c r="F137" s="96">
        <v>0</v>
      </c>
      <c r="G137" s="96">
        <v>0</v>
      </c>
      <c r="H137" s="96"/>
    </row>
    <row r="138" spans="1:8" s="25" customFormat="1" ht="17.399999999999999" customHeight="1" x14ac:dyDescent="0.3">
      <c r="A138" s="292">
        <v>322</v>
      </c>
      <c r="B138" s="293"/>
      <c r="C138" s="294"/>
      <c r="D138" s="51" t="s">
        <v>45</v>
      </c>
      <c r="E138" s="52">
        <f t="shared" ref="E138:H138" si="54">SUM(E139:E146)</f>
        <v>9380</v>
      </c>
      <c r="F138" s="52">
        <f t="shared" si="54"/>
        <v>9380</v>
      </c>
      <c r="G138" s="52">
        <f t="shared" si="54"/>
        <v>9725.6200000000008</v>
      </c>
      <c r="H138" s="52">
        <f t="shared" si="54"/>
        <v>0</v>
      </c>
    </row>
    <row r="139" spans="1:8" s="25" customFormat="1" ht="15.6" x14ac:dyDescent="0.3">
      <c r="A139" s="286">
        <v>32211</v>
      </c>
      <c r="B139" s="287"/>
      <c r="C139" s="288"/>
      <c r="D139" s="152" t="s">
        <v>54</v>
      </c>
      <c r="E139" s="54">
        <v>0</v>
      </c>
      <c r="F139" s="54">
        <v>0</v>
      </c>
      <c r="G139" s="54">
        <v>50</v>
      </c>
      <c r="H139" s="54"/>
    </row>
    <row r="140" spans="1:8" s="25" customFormat="1" ht="20.399999999999999" customHeight="1" x14ac:dyDescent="0.3">
      <c r="A140" s="286">
        <v>32214</v>
      </c>
      <c r="B140" s="287"/>
      <c r="C140" s="288"/>
      <c r="D140" s="173" t="s">
        <v>207</v>
      </c>
      <c r="E140" s="54">
        <v>150</v>
      </c>
      <c r="F140" s="54">
        <v>150</v>
      </c>
      <c r="G140" s="54">
        <v>325.62</v>
      </c>
      <c r="H140" s="54"/>
    </row>
    <row r="141" spans="1:8" ht="29.25" customHeight="1" x14ac:dyDescent="0.3">
      <c r="A141" s="286">
        <v>32219</v>
      </c>
      <c r="B141" s="287"/>
      <c r="C141" s="288"/>
      <c r="D141" s="53" t="s">
        <v>93</v>
      </c>
      <c r="E141" s="54">
        <v>300</v>
      </c>
      <c r="F141" s="54">
        <v>300</v>
      </c>
      <c r="G141" s="54">
        <v>300</v>
      </c>
      <c r="H141" s="54"/>
    </row>
    <row r="142" spans="1:8" ht="29.25" customHeight="1" x14ac:dyDescent="0.3">
      <c r="A142" s="286">
        <v>32224</v>
      </c>
      <c r="B142" s="287"/>
      <c r="C142" s="288"/>
      <c r="D142" s="173" t="s">
        <v>227</v>
      </c>
      <c r="E142" s="54">
        <v>8930</v>
      </c>
      <c r="F142" s="54">
        <v>8930</v>
      </c>
      <c r="G142" s="54">
        <v>8770</v>
      </c>
      <c r="H142" s="54"/>
    </row>
    <row r="143" spans="1:8" ht="15.6" x14ac:dyDescent="0.3">
      <c r="A143" s="286">
        <v>32229</v>
      </c>
      <c r="B143" s="287"/>
      <c r="C143" s="288"/>
      <c r="D143" s="53" t="s">
        <v>55</v>
      </c>
      <c r="E143" s="54">
        <v>0</v>
      </c>
      <c r="F143" s="54">
        <v>0</v>
      </c>
      <c r="G143" s="54">
        <v>0</v>
      </c>
      <c r="H143" s="54"/>
    </row>
    <row r="144" spans="1:8" ht="30" x14ac:dyDescent="0.3">
      <c r="A144" s="286">
        <v>32244</v>
      </c>
      <c r="B144" s="287"/>
      <c r="C144" s="288"/>
      <c r="D144" s="53" t="s">
        <v>76</v>
      </c>
      <c r="E144" s="54">
        <v>0</v>
      </c>
      <c r="F144" s="54">
        <v>0</v>
      </c>
      <c r="G144" s="54">
        <v>0</v>
      </c>
      <c r="H144" s="54"/>
    </row>
    <row r="145" spans="1:8" ht="15.6" customHeight="1" x14ac:dyDescent="0.3">
      <c r="A145" s="286">
        <v>32251</v>
      </c>
      <c r="B145" s="287"/>
      <c r="C145" s="288"/>
      <c r="D145" s="53" t="s">
        <v>124</v>
      </c>
      <c r="E145" s="54">
        <v>0</v>
      </c>
      <c r="F145" s="54">
        <v>0</v>
      </c>
      <c r="G145" s="54">
        <v>130</v>
      </c>
      <c r="H145" s="54"/>
    </row>
    <row r="146" spans="1:8" ht="30" x14ac:dyDescent="0.3">
      <c r="A146" s="286">
        <v>32271</v>
      </c>
      <c r="B146" s="287"/>
      <c r="C146" s="288"/>
      <c r="D146" s="53" t="s">
        <v>81</v>
      </c>
      <c r="E146" s="54">
        <v>0</v>
      </c>
      <c r="F146" s="54">
        <v>0</v>
      </c>
      <c r="G146" s="54">
        <v>150</v>
      </c>
      <c r="H146" s="54"/>
    </row>
    <row r="147" spans="1:8" s="25" customFormat="1" ht="17.399999999999999" customHeight="1" x14ac:dyDescent="0.3">
      <c r="A147" s="292">
        <v>323</v>
      </c>
      <c r="B147" s="293"/>
      <c r="C147" s="294"/>
      <c r="D147" s="51" t="s">
        <v>56</v>
      </c>
      <c r="E147" s="52">
        <f t="shared" ref="E147:H147" si="55">SUM(E148:E155)</f>
        <v>4600</v>
      </c>
      <c r="F147" s="52">
        <f t="shared" si="55"/>
        <v>4600</v>
      </c>
      <c r="G147" s="52">
        <f t="shared" si="55"/>
        <v>4600</v>
      </c>
      <c r="H147" s="52">
        <f t="shared" si="55"/>
        <v>0</v>
      </c>
    </row>
    <row r="148" spans="1:8" ht="15.6" customHeight="1" x14ac:dyDescent="0.3">
      <c r="A148" s="286">
        <v>32313</v>
      </c>
      <c r="B148" s="287"/>
      <c r="C148" s="288"/>
      <c r="D148" s="150" t="s">
        <v>106</v>
      </c>
      <c r="E148" s="55">
        <v>0</v>
      </c>
      <c r="F148" s="55">
        <v>0</v>
      </c>
      <c r="G148" s="55">
        <v>0</v>
      </c>
      <c r="H148" s="55"/>
    </row>
    <row r="149" spans="1:8" ht="15.6" x14ac:dyDescent="0.3">
      <c r="A149" s="286">
        <v>32319</v>
      </c>
      <c r="B149" s="287"/>
      <c r="C149" s="288"/>
      <c r="D149" s="53" t="s">
        <v>125</v>
      </c>
      <c r="E149" s="54">
        <v>3000</v>
      </c>
      <c r="F149" s="54">
        <v>3000</v>
      </c>
      <c r="G149" s="54">
        <v>3000</v>
      </c>
      <c r="H149" s="54"/>
    </row>
    <row r="150" spans="1:8" ht="15.6" x14ac:dyDescent="0.3">
      <c r="A150" s="286">
        <v>32329</v>
      </c>
      <c r="B150" s="287"/>
      <c r="C150" s="288"/>
      <c r="D150" s="53" t="s">
        <v>126</v>
      </c>
      <c r="E150" s="54">
        <v>0</v>
      </c>
      <c r="F150" s="54">
        <v>0</v>
      </c>
      <c r="G150" s="54">
        <v>0</v>
      </c>
      <c r="H150" s="54"/>
    </row>
    <row r="151" spans="1:8" ht="15.6" x14ac:dyDescent="0.3">
      <c r="A151" s="286">
        <v>32361</v>
      </c>
      <c r="B151" s="287"/>
      <c r="C151" s="288"/>
      <c r="D151" s="53" t="s">
        <v>127</v>
      </c>
      <c r="E151" s="55">
        <v>0</v>
      </c>
      <c r="F151" s="55">
        <v>0</v>
      </c>
      <c r="G151" s="55">
        <v>0</v>
      </c>
      <c r="H151" s="55"/>
    </row>
    <row r="152" spans="1:8" ht="15.6" x14ac:dyDescent="0.3">
      <c r="A152" s="286">
        <v>32369</v>
      </c>
      <c r="B152" s="287"/>
      <c r="C152" s="288"/>
      <c r="D152" s="53" t="s">
        <v>128</v>
      </c>
      <c r="E152" s="55">
        <v>0</v>
      </c>
      <c r="F152" s="55">
        <v>0</v>
      </c>
      <c r="G152" s="55">
        <v>0</v>
      </c>
      <c r="H152" s="55"/>
    </row>
    <row r="153" spans="1:8" ht="15.6" x14ac:dyDescent="0.3">
      <c r="A153" s="286">
        <v>32379</v>
      </c>
      <c r="B153" s="287"/>
      <c r="C153" s="288"/>
      <c r="D153" s="53" t="s">
        <v>129</v>
      </c>
      <c r="E153" s="55">
        <v>0</v>
      </c>
      <c r="F153" s="55">
        <v>0</v>
      </c>
      <c r="G153" s="55">
        <v>0</v>
      </c>
      <c r="H153" s="55"/>
    </row>
    <row r="154" spans="1:8" ht="15.6" x14ac:dyDescent="0.3">
      <c r="A154" s="286">
        <v>32392</v>
      </c>
      <c r="B154" s="287"/>
      <c r="C154" s="288"/>
      <c r="D154" s="173" t="s">
        <v>228</v>
      </c>
      <c r="E154" s="54">
        <v>1600</v>
      </c>
      <c r="F154" s="54">
        <v>1600</v>
      </c>
      <c r="G154" s="54">
        <v>1600</v>
      </c>
      <c r="H154" s="54"/>
    </row>
    <row r="155" spans="1:8" ht="15.6" x14ac:dyDescent="0.3">
      <c r="A155" s="286">
        <v>32399</v>
      </c>
      <c r="B155" s="287"/>
      <c r="C155" s="288"/>
      <c r="D155" s="53" t="s">
        <v>229</v>
      </c>
      <c r="E155" s="54">
        <v>0</v>
      </c>
      <c r="F155" s="54">
        <v>0</v>
      </c>
      <c r="G155" s="54">
        <v>0</v>
      </c>
      <c r="H155" s="54"/>
    </row>
    <row r="156" spans="1:8" s="25" customFormat="1" ht="31.2" x14ac:dyDescent="0.3">
      <c r="A156" s="292">
        <v>329</v>
      </c>
      <c r="B156" s="293"/>
      <c r="C156" s="294"/>
      <c r="D156" s="51" t="s">
        <v>47</v>
      </c>
      <c r="E156" s="52">
        <f t="shared" ref="E156:H156" si="56">E157</f>
        <v>2800</v>
      </c>
      <c r="F156" s="52">
        <f t="shared" si="56"/>
        <v>2800</v>
      </c>
      <c r="G156" s="52">
        <f t="shared" si="56"/>
        <v>2800</v>
      </c>
      <c r="H156" s="52">
        <f t="shared" si="56"/>
        <v>0</v>
      </c>
    </row>
    <row r="157" spans="1:8" ht="30" x14ac:dyDescent="0.3">
      <c r="A157" s="286">
        <v>32999</v>
      </c>
      <c r="B157" s="287"/>
      <c r="C157" s="288"/>
      <c r="D157" s="53" t="s">
        <v>47</v>
      </c>
      <c r="E157" s="54">
        <v>2800</v>
      </c>
      <c r="F157" s="54">
        <v>2800</v>
      </c>
      <c r="G157" s="54">
        <v>2800</v>
      </c>
      <c r="H157" s="54"/>
    </row>
    <row r="158" spans="1:8" s="25" customFormat="1" ht="31.2" x14ac:dyDescent="0.3">
      <c r="A158" s="289">
        <v>4</v>
      </c>
      <c r="B158" s="290"/>
      <c r="C158" s="291"/>
      <c r="D158" s="134" t="s">
        <v>12</v>
      </c>
      <c r="E158" s="52">
        <f t="shared" ref="E158:H160" si="57">E159</f>
        <v>0</v>
      </c>
      <c r="F158" s="52">
        <f t="shared" si="57"/>
        <v>0</v>
      </c>
      <c r="G158" s="52">
        <f t="shared" si="57"/>
        <v>250</v>
      </c>
      <c r="H158" s="52">
        <f t="shared" si="57"/>
        <v>0</v>
      </c>
    </row>
    <row r="159" spans="1:8" s="25" customFormat="1" ht="31.2" x14ac:dyDescent="0.3">
      <c r="A159" s="292">
        <v>42</v>
      </c>
      <c r="B159" s="293"/>
      <c r="C159" s="294"/>
      <c r="D159" s="134" t="s">
        <v>23</v>
      </c>
      <c r="E159" s="52">
        <f t="shared" si="57"/>
        <v>0</v>
      </c>
      <c r="F159" s="52">
        <f t="shared" si="57"/>
        <v>0</v>
      </c>
      <c r="G159" s="52">
        <f t="shared" si="57"/>
        <v>250</v>
      </c>
      <c r="H159" s="52">
        <f t="shared" si="57"/>
        <v>0</v>
      </c>
    </row>
    <row r="160" spans="1:8" s="25" customFormat="1" ht="15.6" x14ac:dyDescent="0.3">
      <c r="A160" s="292">
        <v>422</v>
      </c>
      <c r="B160" s="293"/>
      <c r="C160" s="294"/>
      <c r="D160" s="134" t="s">
        <v>58</v>
      </c>
      <c r="E160" s="52">
        <f t="shared" si="57"/>
        <v>0</v>
      </c>
      <c r="F160" s="52">
        <f t="shared" si="57"/>
        <v>0</v>
      </c>
      <c r="G160" s="52">
        <f t="shared" si="57"/>
        <v>250</v>
      </c>
      <c r="H160" s="52">
        <f t="shared" si="57"/>
        <v>0</v>
      </c>
    </row>
    <row r="161" spans="1:8" ht="30" x14ac:dyDescent="0.3">
      <c r="A161" s="286">
        <v>42273</v>
      </c>
      <c r="B161" s="287"/>
      <c r="C161" s="288"/>
      <c r="D161" s="53" t="s">
        <v>79</v>
      </c>
      <c r="E161" s="54">
        <v>0</v>
      </c>
      <c r="F161" s="54">
        <v>0</v>
      </c>
      <c r="G161" s="54">
        <v>250</v>
      </c>
      <c r="H161" s="54"/>
    </row>
    <row r="162" spans="1:8" s="25" customFormat="1" ht="15.6" x14ac:dyDescent="0.3">
      <c r="A162" s="301" t="s">
        <v>302</v>
      </c>
      <c r="B162" s="302"/>
      <c r="C162" s="303"/>
      <c r="D162" s="224" t="s">
        <v>149</v>
      </c>
      <c r="E162" s="225">
        <f>E163+E204+E237</f>
        <v>1260730</v>
      </c>
      <c r="F162" s="225">
        <f>F163+F204+F237</f>
        <v>1310730</v>
      </c>
      <c r="G162" s="225">
        <f>G163+G204+G237</f>
        <v>1420040</v>
      </c>
      <c r="H162" s="225">
        <f>H163+H204+H237</f>
        <v>0</v>
      </c>
    </row>
    <row r="163" spans="1:8" s="25" customFormat="1" ht="15.6" x14ac:dyDescent="0.3">
      <c r="A163" s="307" t="s">
        <v>316</v>
      </c>
      <c r="B163" s="308"/>
      <c r="C163" s="309"/>
      <c r="D163" s="223" t="s">
        <v>201</v>
      </c>
      <c r="E163" s="50">
        <f t="shared" ref="E163:H163" si="58">E164</f>
        <v>1203890</v>
      </c>
      <c r="F163" s="50">
        <f t="shared" si="58"/>
        <v>1203890</v>
      </c>
      <c r="G163" s="50">
        <f t="shared" si="58"/>
        <v>1313200</v>
      </c>
      <c r="H163" s="50">
        <f t="shared" si="58"/>
        <v>0</v>
      </c>
    </row>
    <row r="164" spans="1:8" s="25" customFormat="1" ht="15.6" x14ac:dyDescent="0.3">
      <c r="A164" s="295" t="s">
        <v>317</v>
      </c>
      <c r="B164" s="296"/>
      <c r="C164" s="297"/>
      <c r="D164" s="219" t="s">
        <v>318</v>
      </c>
      <c r="E164" s="220">
        <f>E165+E200</f>
        <v>1203890</v>
      </c>
      <c r="F164" s="220">
        <f t="shared" ref="F164:H164" si="59">F165+F200</f>
        <v>1203890</v>
      </c>
      <c r="G164" s="220">
        <f t="shared" ref="G164" si="60">G165+G200</f>
        <v>1313200</v>
      </c>
      <c r="H164" s="220">
        <f t="shared" si="59"/>
        <v>0</v>
      </c>
    </row>
    <row r="165" spans="1:8" s="25" customFormat="1" ht="15.6" x14ac:dyDescent="0.3">
      <c r="A165" s="289">
        <v>3</v>
      </c>
      <c r="B165" s="290"/>
      <c r="C165" s="291"/>
      <c r="D165" s="51" t="s">
        <v>10</v>
      </c>
      <c r="E165" s="52">
        <f>E166+E179+E194+E197</f>
        <v>1203090</v>
      </c>
      <c r="F165" s="52">
        <f t="shared" ref="F165:H165" si="61">F166+F179+F194+F197</f>
        <v>1203090</v>
      </c>
      <c r="G165" s="52">
        <f t="shared" ref="G165" si="62">G166+G179+G194+G197</f>
        <v>1312400</v>
      </c>
      <c r="H165" s="52">
        <f t="shared" si="61"/>
        <v>0</v>
      </c>
    </row>
    <row r="166" spans="1:8" s="25" customFormat="1" ht="15.6" x14ac:dyDescent="0.3">
      <c r="A166" s="292">
        <v>31</v>
      </c>
      <c r="B166" s="293"/>
      <c r="C166" s="294"/>
      <c r="D166" s="51" t="s">
        <v>11</v>
      </c>
      <c r="E166" s="52">
        <f>E167+E171+E177</f>
        <v>1080090</v>
      </c>
      <c r="F166" s="52">
        <f t="shared" ref="F166:H166" si="63">F167+F171+F177</f>
        <v>1080090</v>
      </c>
      <c r="G166" s="52">
        <f t="shared" ref="G166" si="64">G167+G171+G177</f>
        <v>1188960</v>
      </c>
      <c r="H166" s="52">
        <f t="shared" si="63"/>
        <v>0</v>
      </c>
    </row>
    <row r="167" spans="1:8" s="25" customFormat="1" ht="14.4" customHeight="1" x14ac:dyDescent="0.3">
      <c r="A167" s="292">
        <v>311</v>
      </c>
      <c r="B167" s="293"/>
      <c r="C167" s="294"/>
      <c r="D167" s="51" t="s">
        <v>77</v>
      </c>
      <c r="E167" s="52">
        <f>E168+E169+E170</f>
        <v>906010</v>
      </c>
      <c r="F167" s="52">
        <f t="shared" ref="F167:H167" si="65">F168+F169+F170</f>
        <v>906010</v>
      </c>
      <c r="G167" s="52">
        <f t="shared" ref="G167" si="66">G168+G169+G170</f>
        <v>999470</v>
      </c>
      <c r="H167" s="52">
        <f t="shared" si="65"/>
        <v>0</v>
      </c>
    </row>
    <row r="168" spans="1:8" ht="15.6" x14ac:dyDescent="0.3">
      <c r="A168" s="286">
        <v>31111</v>
      </c>
      <c r="B168" s="287"/>
      <c r="C168" s="288"/>
      <c r="D168" s="53" t="s">
        <v>39</v>
      </c>
      <c r="E168" s="55">
        <v>870730</v>
      </c>
      <c r="F168" s="55">
        <v>870730</v>
      </c>
      <c r="G168" s="55">
        <v>952700</v>
      </c>
      <c r="H168" s="55"/>
    </row>
    <row r="169" spans="1:8" ht="15.6" x14ac:dyDescent="0.3">
      <c r="A169" s="286">
        <v>31131</v>
      </c>
      <c r="B169" s="287"/>
      <c r="C169" s="288"/>
      <c r="D169" s="152" t="s">
        <v>193</v>
      </c>
      <c r="E169" s="55">
        <v>28480</v>
      </c>
      <c r="F169" s="55">
        <v>28480</v>
      </c>
      <c r="G169" s="55">
        <v>39970</v>
      </c>
      <c r="H169" s="55"/>
    </row>
    <row r="170" spans="1:8" ht="15.6" x14ac:dyDescent="0.3">
      <c r="A170" s="286">
        <v>31141</v>
      </c>
      <c r="B170" s="287"/>
      <c r="C170" s="288"/>
      <c r="D170" s="152" t="s">
        <v>194</v>
      </c>
      <c r="E170" s="55">
        <v>6800</v>
      </c>
      <c r="F170" s="55">
        <v>6800</v>
      </c>
      <c r="G170" s="55">
        <v>6800</v>
      </c>
      <c r="H170" s="55"/>
    </row>
    <row r="171" spans="1:8" s="25" customFormat="1" ht="17.399999999999999" customHeight="1" x14ac:dyDescent="0.3">
      <c r="A171" s="292">
        <v>312</v>
      </c>
      <c r="B171" s="293"/>
      <c r="C171" s="294"/>
      <c r="D171" s="51" t="s">
        <v>40</v>
      </c>
      <c r="E171" s="167">
        <f>E172+E173+E174+E175+E176</f>
        <v>24580</v>
      </c>
      <c r="F171" s="167">
        <f t="shared" ref="F171:H171" si="67">F172+F173+F174+F175+F176</f>
        <v>24580</v>
      </c>
      <c r="G171" s="167">
        <f t="shared" si="67"/>
        <v>24580</v>
      </c>
      <c r="H171" s="167">
        <f t="shared" si="67"/>
        <v>0</v>
      </c>
    </row>
    <row r="172" spans="1:8" s="25" customFormat="1" ht="17.399999999999999" customHeight="1" x14ac:dyDescent="0.3">
      <c r="A172" s="286">
        <v>31212</v>
      </c>
      <c r="B172" s="287"/>
      <c r="C172" s="288"/>
      <c r="D172" s="101" t="s">
        <v>190</v>
      </c>
      <c r="E172" s="81">
        <v>7340</v>
      </c>
      <c r="F172" s="81">
        <v>7340</v>
      </c>
      <c r="G172" s="81">
        <v>7340</v>
      </c>
      <c r="H172" s="81"/>
    </row>
    <row r="173" spans="1:8" s="25" customFormat="1" ht="17.399999999999999" customHeight="1" x14ac:dyDescent="0.3">
      <c r="A173" s="286">
        <v>31214</v>
      </c>
      <c r="B173" s="287"/>
      <c r="C173" s="288"/>
      <c r="D173" s="101" t="s">
        <v>224</v>
      </c>
      <c r="E173" s="81">
        <v>3450</v>
      </c>
      <c r="F173" s="81">
        <v>3450</v>
      </c>
      <c r="G173" s="81">
        <v>3450</v>
      </c>
      <c r="H173" s="81"/>
    </row>
    <row r="174" spans="1:8" s="25" customFormat="1" ht="17.399999999999999" customHeight="1" x14ac:dyDescent="0.3">
      <c r="A174" s="286">
        <v>31215</v>
      </c>
      <c r="B174" s="287"/>
      <c r="C174" s="288"/>
      <c r="D174" s="101" t="s">
        <v>225</v>
      </c>
      <c r="E174" s="81">
        <v>890</v>
      </c>
      <c r="F174" s="81">
        <v>890</v>
      </c>
      <c r="G174" s="81">
        <v>890</v>
      </c>
      <c r="H174" s="81"/>
    </row>
    <row r="175" spans="1:8" s="25" customFormat="1" ht="17.399999999999999" customHeight="1" x14ac:dyDescent="0.3">
      <c r="A175" s="286">
        <v>31216</v>
      </c>
      <c r="B175" s="287"/>
      <c r="C175" s="288"/>
      <c r="D175" s="101" t="s">
        <v>192</v>
      </c>
      <c r="E175" s="81">
        <v>12900</v>
      </c>
      <c r="F175" s="81">
        <v>12900</v>
      </c>
      <c r="G175" s="81">
        <v>12900</v>
      </c>
      <c r="H175" s="81"/>
    </row>
    <row r="176" spans="1:8" ht="15.6" x14ac:dyDescent="0.3">
      <c r="A176" s="286">
        <v>31219</v>
      </c>
      <c r="B176" s="287"/>
      <c r="C176" s="288"/>
      <c r="D176" s="53" t="s">
        <v>40</v>
      </c>
      <c r="E176" s="55">
        <v>0</v>
      </c>
      <c r="F176" s="55">
        <v>0</v>
      </c>
      <c r="G176" s="55">
        <v>0</v>
      </c>
      <c r="H176" s="55"/>
    </row>
    <row r="177" spans="1:8" s="25" customFormat="1" ht="15.6" customHeight="1" x14ac:dyDescent="0.3">
      <c r="A177" s="292">
        <v>313</v>
      </c>
      <c r="B177" s="293"/>
      <c r="C177" s="294"/>
      <c r="D177" s="51" t="s">
        <v>41</v>
      </c>
      <c r="E177" s="167">
        <f t="shared" ref="E177:H177" si="68">E178</f>
        <v>149500</v>
      </c>
      <c r="F177" s="167">
        <f t="shared" si="68"/>
        <v>149500</v>
      </c>
      <c r="G177" s="167">
        <f t="shared" si="68"/>
        <v>164910</v>
      </c>
      <c r="H177" s="167">
        <f t="shared" si="68"/>
        <v>0</v>
      </c>
    </row>
    <row r="178" spans="1:8" ht="30" x14ac:dyDescent="0.3">
      <c r="A178" s="286">
        <v>31321</v>
      </c>
      <c r="B178" s="287"/>
      <c r="C178" s="288"/>
      <c r="D178" s="53" t="s">
        <v>42</v>
      </c>
      <c r="E178" s="55">
        <v>149500</v>
      </c>
      <c r="F178" s="55">
        <v>149500</v>
      </c>
      <c r="G178" s="55">
        <v>164910</v>
      </c>
      <c r="H178" s="55"/>
    </row>
    <row r="179" spans="1:8" s="25" customFormat="1" ht="15.6" x14ac:dyDescent="0.3">
      <c r="A179" s="292">
        <v>32</v>
      </c>
      <c r="B179" s="293"/>
      <c r="C179" s="294"/>
      <c r="D179" s="51" t="s">
        <v>18</v>
      </c>
      <c r="E179" s="167">
        <f>E180+E182+E188</f>
        <v>108420</v>
      </c>
      <c r="F179" s="167">
        <f t="shared" ref="F179:H179" si="69">F180+F182+F188</f>
        <v>108420</v>
      </c>
      <c r="G179" s="167">
        <f t="shared" ref="G179" si="70">G180+G182+G188</f>
        <v>108860</v>
      </c>
      <c r="H179" s="167">
        <f t="shared" si="69"/>
        <v>0</v>
      </c>
    </row>
    <row r="180" spans="1:8" s="25" customFormat="1" ht="30" customHeight="1" x14ac:dyDescent="0.3">
      <c r="A180" s="292">
        <v>321</v>
      </c>
      <c r="B180" s="293"/>
      <c r="C180" s="294"/>
      <c r="D180" s="51" t="s">
        <v>43</v>
      </c>
      <c r="E180" s="167">
        <f t="shared" ref="E180:H180" si="71">E181</f>
        <v>38000</v>
      </c>
      <c r="F180" s="167">
        <f t="shared" si="71"/>
        <v>38000</v>
      </c>
      <c r="G180" s="167">
        <f t="shared" si="71"/>
        <v>38000</v>
      </c>
      <c r="H180" s="167">
        <f t="shared" si="71"/>
        <v>0</v>
      </c>
    </row>
    <row r="181" spans="1:8" ht="30" x14ac:dyDescent="0.3">
      <c r="A181" s="286">
        <v>32121</v>
      </c>
      <c r="B181" s="287"/>
      <c r="C181" s="288"/>
      <c r="D181" s="53" t="s">
        <v>78</v>
      </c>
      <c r="E181" s="54">
        <v>38000</v>
      </c>
      <c r="F181" s="54">
        <v>38000</v>
      </c>
      <c r="G181" s="54">
        <v>38000</v>
      </c>
      <c r="H181" s="54"/>
    </row>
    <row r="182" spans="1:8" ht="19.95" customHeight="1" x14ac:dyDescent="0.3">
      <c r="A182" s="304">
        <v>322</v>
      </c>
      <c r="B182" s="305"/>
      <c r="C182" s="306"/>
      <c r="D182" s="95" t="s">
        <v>45</v>
      </c>
      <c r="E182" s="52">
        <f t="shared" ref="E182:H182" si="72">E183+E184+E185</f>
        <v>68000</v>
      </c>
      <c r="F182" s="52">
        <f t="shared" si="72"/>
        <v>68000</v>
      </c>
      <c r="G182" s="52">
        <f t="shared" si="72"/>
        <v>68000</v>
      </c>
      <c r="H182" s="52">
        <f t="shared" si="72"/>
        <v>0</v>
      </c>
    </row>
    <row r="183" spans="1:8" ht="29.25" customHeight="1" x14ac:dyDescent="0.3">
      <c r="A183" s="286">
        <v>32219</v>
      </c>
      <c r="B183" s="287"/>
      <c r="C183" s="288"/>
      <c r="D183" s="150" t="s">
        <v>93</v>
      </c>
      <c r="E183" s="54">
        <v>0</v>
      </c>
      <c r="F183" s="54">
        <v>0</v>
      </c>
      <c r="G183" s="54">
        <v>0</v>
      </c>
      <c r="H183" s="54"/>
    </row>
    <row r="184" spans="1:8" ht="20.399999999999999" customHeight="1" x14ac:dyDescent="0.3">
      <c r="A184" s="286">
        <v>32224</v>
      </c>
      <c r="B184" s="287"/>
      <c r="C184" s="288"/>
      <c r="D184" s="176" t="s">
        <v>227</v>
      </c>
      <c r="E184" s="54">
        <v>68000</v>
      </c>
      <c r="F184" s="54">
        <v>68000</v>
      </c>
      <c r="G184" s="54">
        <v>68000</v>
      </c>
      <c r="H184" s="54"/>
    </row>
    <row r="185" spans="1:8" ht="15.6" x14ac:dyDescent="0.3">
      <c r="A185" s="286">
        <v>32229</v>
      </c>
      <c r="B185" s="287"/>
      <c r="C185" s="288"/>
      <c r="D185" s="53" t="s">
        <v>55</v>
      </c>
      <c r="E185" s="54">
        <v>0</v>
      </c>
      <c r="F185" s="54">
        <v>0</v>
      </c>
      <c r="G185" s="54">
        <v>0</v>
      </c>
      <c r="H185" s="54"/>
    </row>
    <row r="186" spans="1:8" ht="15.6" x14ac:dyDescent="0.3">
      <c r="A186" s="289">
        <v>323</v>
      </c>
      <c r="B186" s="290"/>
      <c r="C186" s="291"/>
      <c r="D186" s="134" t="s">
        <v>56</v>
      </c>
      <c r="E186" s="52">
        <f t="shared" ref="E186:H186" si="73">E187</f>
        <v>0</v>
      </c>
      <c r="F186" s="52">
        <f t="shared" si="73"/>
        <v>0</v>
      </c>
      <c r="G186" s="52">
        <f t="shared" si="73"/>
        <v>0</v>
      </c>
      <c r="H186" s="52">
        <f t="shared" si="73"/>
        <v>0</v>
      </c>
    </row>
    <row r="187" spans="1:8" ht="15.6" x14ac:dyDescent="0.3">
      <c r="A187" s="329">
        <v>32319</v>
      </c>
      <c r="B187" s="330"/>
      <c r="C187" s="331"/>
      <c r="D187" s="53" t="s">
        <v>125</v>
      </c>
      <c r="E187" s="54">
        <v>0</v>
      </c>
      <c r="F187" s="54">
        <v>0</v>
      </c>
      <c r="G187" s="54">
        <v>0</v>
      </c>
      <c r="H187" s="54"/>
    </row>
    <row r="188" spans="1:8" s="25" customFormat="1" ht="30" customHeight="1" x14ac:dyDescent="0.3">
      <c r="A188" s="292">
        <v>329</v>
      </c>
      <c r="B188" s="293"/>
      <c r="C188" s="294"/>
      <c r="D188" s="51" t="s">
        <v>47</v>
      </c>
      <c r="E188" s="52">
        <f t="shared" ref="E188:H188" si="74">E189+E190</f>
        <v>2420</v>
      </c>
      <c r="F188" s="52">
        <f t="shared" si="74"/>
        <v>2420</v>
      </c>
      <c r="G188" s="52">
        <f t="shared" si="74"/>
        <v>2860</v>
      </c>
      <c r="H188" s="52">
        <f t="shared" si="74"/>
        <v>0</v>
      </c>
    </row>
    <row r="189" spans="1:8" ht="15.6" x14ac:dyDescent="0.3">
      <c r="A189" s="286">
        <v>32955</v>
      </c>
      <c r="B189" s="287"/>
      <c r="C189" s="288"/>
      <c r="D189" s="53" t="s">
        <v>46</v>
      </c>
      <c r="E189" s="54">
        <v>2420</v>
      </c>
      <c r="F189" s="54">
        <v>2420</v>
      </c>
      <c r="G189" s="54">
        <v>2860</v>
      </c>
      <c r="H189" s="54"/>
    </row>
    <row r="190" spans="1:8" ht="15.6" x14ac:dyDescent="0.3">
      <c r="A190" s="286">
        <v>32961</v>
      </c>
      <c r="B190" s="287"/>
      <c r="C190" s="288"/>
      <c r="D190" s="53" t="s">
        <v>172</v>
      </c>
      <c r="E190" s="54">
        <v>0</v>
      </c>
      <c r="F190" s="54">
        <v>0</v>
      </c>
      <c r="G190" s="54">
        <v>0</v>
      </c>
      <c r="H190" s="54"/>
    </row>
    <row r="191" spans="1:8" s="25" customFormat="1" ht="15.6" x14ac:dyDescent="0.3">
      <c r="A191" s="292">
        <v>34</v>
      </c>
      <c r="B191" s="293"/>
      <c r="C191" s="294"/>
      <c r="D191" s="134" t="s">
        <v>48</v>
      </c>
      <c r="E191" s="52">
        <f t="shared" ref="E191:H191" si="75">E192</f>
        <v>0</v>
      </c>
      <c r="F191" s="52">
        <f t="shared" si="75"/>
        <v>0</v>
      </c>
      <c r="G191" s="52">
        <f t="shared" si="75"/>
        <v>0</v>
      </c>
      <c r="H191" s="52">
        <f t="shared" si="75"/>
        <v>0</v>
      </c>
    </row>
    <row r="192" spans="1:8" s="25" customFormat="1" ht="17.399999999999999" customHeight="1" x14ac:dyDescent="0.3">
      <c r="A192" s="292">
        <v>343</v>
      </c>
      <c r="B192" s="293"/>
      <c r="C192" s="294"/>
      <c r="D192" s="134" t="s">
        <v>49</v>
      </c>
      <c r="E192" s="52">
        <f t="shared" ref="E192:H192" si="76">E193</f>
        <v>0</v>
      </c>
      <c r="F192" s="52">
        <f t="shared" si="76"/>
        <v>0</v>
      </c>
      <c r="G192" s="52">
        <f t="shared" si="76"/>
        <v>0</v>
      </c>
      <c r="H192" s="52">
        <f t="shared" si="76"/>
        <v>0</v>
      </c>
    </row>
    <row r="193" spans="1:8" ht="15.6" x14ac:dyDescent="0.3">
      <c r="A193" s="286">
        <v>34339</v>
      </c>
      <c r="B193" s="287"/>
      <c r="C193" s="288"/>
      <c r="D193" s="53" t="s">
        <v>50</v>
      </c>
      <c r="E193" s="55">
        <v>0</v>
      </c>
      <c r="F193" s="55">
        <v>0</v>
      </c>
      <c r="G193" s="55">
        <v>0</v>
      </c>
      <c r="H193" s="55"/>
    </row>
    <row r="194" spans="1:8" s="25" customFormat="1" ht="31.2" x14ac:dyDescent="0.3">
      <c r="A194" s="292">
        <v>37</v>
      </c>
      <c r="B194" s="293"/>
      <c r="C194" s="294"/>
      <c r="D194" s="51" t="s">
        <v>141</v>
      </c>
      <c r="E194" s="52">
        <f t="shared" ref="E194:H195" si="77">E195</f>
        <v>14000</v>
      </c>
      <c r="F194" s="52">
        <f t="shared" si="77"/>
        <v>14000</v>
      </c>
      <c r="G194" s="52">
        <f t="shared" si="77"/>
        <v>14000</v>
      </c>
      <c r="H194" s="52">
        <f t="shared" si="77"/>
        <v>0</v>
      </c>
    </row>
    <row r="195" spans="1:8" s="25" customFormat="1" ht="30" customHeight="1" x14ac:dyDescent="0.3">
      <c r="A195" s="292">
        <v>372</v>
      </c>
      <c r="B195" s="293"/>
      <c r="C195" s="294"/>
      <c r="D195" s="51" t="s">
        <v>62</v>
      </c>
      <c r="E195" s="52">
        <f t="shared" si="77"/>
        <v>14000</v>
      </c>
      <c r="F195" s="52">
        <f t="shared" si="77"/>
        <v>14000</v>
      </c>
      <c r="G195" s="52">
        <f t="shared" si="77"/>
        <v>14000</v>
      </c>
      <c r="H195" s="52">
        <f t="shared" si="77"/>
        <v>0</v>
      </c>
    </row>
    <row r="196" spans="1:8" ht="42.75" customHeight="1" x14ac:dyDescent="0.3">
      <c r="A196" s="286">
        <v>37229</v>
      </c>
      <c r="B196" s="287"/>
      <c r="C196" s="288"/>
      <c r="D196" s="53" t="s">
        <v>132</v>
      </c>
      <c r="E196" s="54">
        <v>14000</v>
      </c>
      <c r="F196" s="54">
        <v>14000</v>
      </c>
      <c r="G196" s="54">
        <v>14000</v>
      </c>
      <c r="H196" s="54"/>
    </row>
    <row r="197" spans="1:8" ht="19.2" customHeight="1" x14ac:dyDescent="0.3">
      <c r="A197" s="304">
        <v>38</v>
      </c>
      <c r="B197" s="305"/>
      <c r="C197" s="306"/>
      <c r="D197" s="102" t="s">
        <v>145</v>
      </c>
      <c r="E197" s="98">
        <f t="shared" ref="E197:H197" si="78">E198</f>
        <v>580</v>
      </c>
      <c r="F197" s="98">
        <f t="shared" si="78"/>
        <v>580</v>
      </c>
      <c r="G197" s="98">
        <f t="shared" si="78"/>
        <v>580</v>
      </c>
      <c r="H197" s="98">
        <f t="shared" si="78"/>
        <v>0</v>
      </c>
    </row>
    <row r="198" spans="1:8" ht="15.6" customHeight="1" x14ac:dyDescent="0.3">
      <c r="A198" s="304">
        <v>381</v>
      </c>
      <c r="B198" s="305"/>
      <c r="C198" s="306"/>
      <c r="D198" s="102" t="s">
        <v>37</v>
      </c>
      <c r="E198" s="98">
        <f t="shared" ref="E198:H198" si="79">E199</f>
        <v>580</v>
      </c>
      <c r="F198" s="98">
        <f t="shared" si="79"/>
        <v>580</v>
      </c>
      <c r="G198" s="98">
        <f t="shared" si="79"/>
        <v>580</v>
      </c>
      <c r="H198" s="98">
        <f t="shared" si="79"/>
        <v>0</v>
      </c>
    </row>
    <row r="199" spans="1:8" ht="18" customHeight="1" x14ac:dyDescent="0.3">
      <c r="A199" s="286">
        <v>38129</v>
      </c>
      <c r="B199" s="287"/>
      <c r="C199" s="288"/>
      <c r="D199" s="53" t="s">
        <v>146</v>
      </c>
      <c r="E199" s="54">
        <v>580</v>
      </c>
      <c r="F199" s="54">
        <v>580</v>
      </c>
      <c r="G199" s="54">
        <v>580</v>
      </c>
      <c r="H199" s="54"/>
    </row>
    <row r="200" spans="1:8" s="25" customFormat="1" ht="31.2" x14ac:dyDescent="0.3">
      <c r="A200" s="289">
        <v>4</v>
      </c>
      <c r="B200" s="290"/>
      <c r="C200" s="291"/>
      <c r="D200" s="51" t="s">
        <v>12</v>
      </c>
      <c r="E200" s="52">
        <f t="shared" ref="E200:H200" si="80">E201</f>
        <v>800</v>
      </c>
      <c r="F200" s="52">
        <f t="shared" si="80"/>
        <v>800</v>
      </c>
      <c r="G200" s="52">
        <f t="shared" si="80"/>
        <v>800</v>
      </c>
      <c r="H200" s="52">
        <f t="shared" si="80"/>
        <v>0</v>
      </c>
    </row>
    <row r="201" spans="1:8" s="25" customFormat="1" ht="31.2" x14ac:dyDescent="0.3">
      <c r="A201" s="292">
        <v>42</v>
      </c>
      <c r="B201" s="293"/>
      <c r="C201" s="294"/>
      <c r="D201" s="51" t="s">
        <v>23</v>
      </c>
      <c r="E201" s="52">
        <f t="shared" ref="E201:H201" si="81">E202</f>
        <v>800</v>
      </c>
      <c r="F201" s="52">
        <f t="shared" si="81"/>
        <v>800</v>
      </c>
      <c r="G201" s="52">
        <f t="shared" si="81"/>
        <v>800</v>
      </c>
      <c r="H201" s="52">
        <f t="shared" si="81"/>
        <v>0</v>
      </c>
    </row>
    <row r="202" spans="1:8" s="25" customFormat="1" ht="31.2" x14ac:dyDescent="0.3">
      <c r="A202" s="292">
        <v>424</v>
      </c>
      <c r="B202" s="293"/>
      <c r="C202" s="294"/>
      <c r="D202" s="51" t="s">
        <v>80</v>
      </c>
      <c r="E202" s="52">
        <f t="shared" ref="E202:H202" si="82">E203</f>
        <v>800</v>
      </c>
      <c r="F202" s="52">
        <f t="shared" si="82"/>
        <v>800</v>
      </c>
      <c r="G202" s="52">
        <f t="shared" si="82"/>
        <v>800</v>
      </c>
      <c r="H202" s="52">
        <f t="shared" si="82"/>
        <v>0</v>
      </c>
    </row>
    <row r="203" spans="1:8" ht="15.6" x14ac:dyDescent="0.3">
      <c r="A203" s="286">
        <v>42411</v>
      </c>
      <c r="B203" s="287"/>
      <c r="C203" s="288"/>
      <c r="D203" s="53" t="s">
        <v>113</v>
      </c>
      <c r="E203" s="54">
        <v>800</v>
      </c>
      <c r="F203" s="54">
        <v>800</v>
      </c>
      <c r="G203" s="54">
        <v>800</v>
      </c>
      <c r="H203" s="54"/>
    </row>
    <row r="204" spans="1:8" s="25" customFormat="1" ht="15.6" x14ac:dyDescent="0.3">
      <c r="A204" s="301" t="s">
        <v>319</v>
      </c>
      <c r="B204" s="302"/>
      <c r="C204" s="303"/>
      <c r="D204" s="224" t="s">
        <v>320</v>
      </c>
      <c r="E204" s="225">
        <f t="shared" ref="E204:H204" si="83">E205</f>
        <v>31840</v>
      </c>
      <c r="F204" s="225">
        <f t="shared" si="83"/>
        <v>31840</v>
      </c>
      <c r="G204" s="225">
        <f t="shared" si="83"/>
        <v>31840</v>
      </c>
      <c r="H204" s="225">
        <f t="shared" si="83"/>
        <v>0</v>
      </c>
    </row>
    <row r="205" spans="1:8" s="25" customFormat="1" ht="23.25" customHeight="1" x14ac:dyDescent="0.3">
      <c r="A205" s="295" t="s">
        <v>321</v>
      </c>
      <c r="B205" s="296"/>
      <c r="C205" s="297"/>
      <c r="D205" s="219" t="s">
        <v>322</v>
      </c>
      <c r="E205" s="220">
        <f>E206+E233</f>
        <v>31840</v>
      </c>
      <c r="F205" s="220">
        <f>F206+F233</f>
        <v>31840</v>
      </c>
      <c r="G205" s="220">
        <f>G206+G233</f>
        <v>31840</v>
      </c>
      <c r="H205" s="220">
        <f>H206+H233</f>
        <v>0</v>
      </c>
    </row>
    <row r="206" spans="1:8" s="25" customFormat="1" ht="15.6" x14ac:dyDescent="0.3">
      <c r="A206" s="289">
        <v>3</v>
      </c>
      <c r="B206" s="290"/>
      <c r="C206" s="291"/>
      <c r="D206" s="51" t="s">
        <v>10</v>
      </c>
      <c r="E206" s="52">
        <f>E207+E217</f>
        <v>30340</v>
      </c>
      <c r="F206" s="52">
        <f t="shared" ref="F206:H206" si="84">F207+F217</f>
        <v>30340</v>
      </c>
      <c r="G206" s="52">
        <f t="shared" ref="G206" si="85">G207+G217</f>
        <v>29340</v>
      </c>
      <c r="H206" s="52">
        <f t="shared" si="84"/>
        <v>0</v>
      </c>
    </row>
    <row r="207" spans="1:8" s="25" customFormat="1" ht="15.6" x14ac:dyDescent="0.3">
      <c r="A207" s="292">
        <v>31</v>
      </c>
      <c r="B207" s="293"/>
      <c r="C207" s="294"/>
      <c r="D207" s="151" t="s">
        <v>11</v>
      </c>
      <c r="E207" s="167">
        <f>E208+E210+E215</f>
        <v>28160</v>
      </c>
      <c r="F207" s="167">
        <f t="shared" ref="F207:H207" si="86">F208+F210+F215</f>
        <v>28160</v>
      </c>
      <c r="G207" s="167">
        <f t="shared" ref="G207" si="87">G208+G210+G215</f>
        <v>28160</v>
      </c>
      <c r="H207" s="167">
        <f t="shared" si="86"/>
        <v>0</v>
      </c>
    </row>
    <row r="208" spans="1:8" s="25" customFormat="1" ht="14.4" customHeight="1" x14ac:dyDescent="0.3">
      <c r="A208" s="292">
        <v>311</v>
      </c>
      <c r="B208" s="293"/>
      <c r="C208" s="294"/>
      <c r="D208" s="151" t="s">
        <v>77</v>
      </c>
      <c r="E208" s="167">
        <f t="shared" ref="E208:H208" si="88">E209</f>
        <v>23100</v>
      </c>
      <c r="F208" s="167">
        <f t="shared" si="88"/>
        <v>23100</v>
      </c>
      <c r="G208" s="167">
        <f t="shared" si="88"/>
        <v>23100</v>
      </c>
      <c r="H208" s="167">
        <f t="shared" si="88"/>
        <v>0</v>
      </c>
    </row>
    <row r="209" spans="1:8" ht="15.6" x14ac:dyDescent="0.3">
      <c r="A209" s="286">
        <v>31111</v>
      </c>
      <c r="B209" s="287"/>
      <c r="C209" s="288"/>
      <c r="D209" s="152" t="s">
        <v>39</v>
      </c>
      <c r="E209" s="55">
        <v>23100</v>
      </c>
      <c r="F209" s="55">
        <v>23100</v>
      </c>
      <c r="G209" s="55">
        <v>23100</v>
      </c>
      <c r="H209" s="55"/>
    </row>
    <row r="210" spans="1:8" s="25" customFormat="1" ht="17.399999999999999" customHeight="1" x14ac:dyDescent="0.3">
      <c r="A210" s="292">
        <v>312</v>
      </c>
      <c r="B210" s="293"/>
      <c r="C210" s="294"/>
      <c r="D210" s="151" t="s">
        <v>40</v>
      </c>
      <c r="E210" s="167">
        <f t="shared" ref="E210:H210" si="89">E211+E212+E213+E214</f>
        <v>1240</v>
      </c>
      <c r="F210" s="167">
        <f t="shared" si="89"/>
        <v>1240</v>
      </c>
      <c r="G210" s="167">
        <f t="shared" si="89"/>
        <v>1240</v>
      </c>
      <c r="H210" s="167">
        <f t="shared" si="89"/>
        <v>0</v>
      </c>
    </row>
    <row r="211" spans="1:8" s="23" customFormat="1" ht="17.399999999999999" customHeight="1" x14ac:dyDescent="0.3">
      <c r="A211" s="286">
        <v>31212</v>
      </c>
      <c r="B211" s="287"/>
      <c r="C211" s="288"/>
      <c r="D211" s="101" t="s">
        <v>190</v>
      </c>
      <c r="E211" s="55">
        <v>100</v>
      </c>
      <c r="F211" s="55">
        <v>100</v>
      </c>
      <c r="G211" s="55">
        <v>100</v>
      </c>
      <c r="H211" s="55"/>
    </row>
    <row r="212" spans="1:8" s="23" customFormat="1" ht="17.399999999999999" customHeight="1" x14ac:dyDescent="0.3">
      <c r="A212" s="286">
        <v>31215</v>
      </c>
      <c r="B212" s="287"/>
      <c r="C212" s="288"/>
      <c r="D212" s="101" t="s">
        <v>225</v>
      </c>
      <c r="E212" s="55">
        <v>440</v>
      </c>
      <c r="F212" s="55">
        <v>440</v>
      </c>
      <c r="G212" s="55">
        <v>440</v>
      </c>
      <c r="H212" s="55"/>
    </row>
    <row r="213" spans="1:8" s="25" customFormat="1" ht="17.399999999999999" customHeight="1" x14ac:dyDescent="0.3">
      <c r="A213" s="286">
        <v>31216</v>
      </c>
      <c r="B213" s="287"/>
      <c r="C213" s="288"/>
      <c r="D213" s="101" t="s">
        <v>192</v>
      </c>
      <c r="E213" s="81">
        <v>300</v>
      </c>
      <c r="F213" s="81">
        <v>300</v>
      </c>
      <c r="G213" s="81">
        <v>300</v>
      </c>
      <c r="H213" s="81"/>
    </row>
    <row r="214" spans="1:8" s="25" customFormat="1" ht="17.399999999999999" customHeight="1" x14ac:dyDescent="0.3">
      <c r="A214" s="286">
        <v>31219</v>
      </c>
      <c r="B214" s="287"/>
      <c r="C214" s="288"/>
      <c r="D214" s="101" t="s">
        <v>195</v>
      </c>
      <c r="E214" s="81">
        <v>400</v>
      </c>
      <c r="F214" s="81">
        <v>400</v>
      </c>
      <c r="G214" s="81">
        <v>400</v>
      </c>
      <c r="H214" s="81"/>
    </row>
    <row r="215" spans="1:8" s="25" customFormat="1" ht="15.6" customHeight="1" x14ac:dyDescent="0.3">
      <c r="A215" s="292">
        <v>313</v>
      </c>
      <c r="B215" s="293"/>
      <c r="C215" s="294"/>
      <c r="D215" s="151" t="s">
        <v>41</v>
      </c>
      <c r="E215" s="167">
        <f t="shared" ref="E215:H215" si="90">E216</f>
        <v>3820</v>
      </c>
      <c r="F215" s="167">
        <f t="shared" si="90"/>
        <v>3820</v>
      </c>
      <c r="G215" s="167">
        <f t="shared" si="90"/>
        <v>3820</v>
      </c>
      <c r="H215" s="167">
        <f t="shared" si="90"/>
        <v>0</v>
      </c>
    </row>
    <row r="216" spans="1:8" ht="30" x14ac:dyDescent="0.3">
      <c r="A216" s="286">
        <v>31321</v>
      </c>
      <c r="B216" s="287"/>
      <c r="C216" s="288"/>
      <c r="D216" s="152" t="s">
        <v>42</v>
      </c>
      <c r="E216" s="55">
        <v>3820</v>
      </c>
      <c r="F216" s="55">
        <v>3820</v>
      </c>
      <c r="G216" s="55">
        <v>3820</v>
      </c>
      <c r="H216" s="55"/>
    </row>
    <row r="217" spans="1:8" s="25" customFormat="1" ht="15.6" x14ac:dyDescent="0.3">
      <c r="A217" s="292">
        <v>32</v>
      </c>
      <c r="B217" s="293"/>
      <c r="C217" s="294"/>
      <c r="D217" s="51" t="s">
        <v>18</v>
      </c>
      <c r="E217" s="167">
        <f t="shared" ref="E217:H217" si="91">E218+E223+E228+E231</f>
        <v>2180</v>
      </c>
      <c r="F217" s="167">
        <f t="shared" si="91"/>
        <v>2180</v>
      </c>
      <c r="G217" s="167">
        <f t="shared" ref="G217" si="92">G218+G223+G228+G231</f>
        <v>1180</v>
      </c>
      <c r="H217" s="167">
        <f t="shared" si="91"/>
        <v>0</v>
      </c>
    </row>
    <row r="218" spans="1:8" s="25" customFormat="1" ht="33" customHeight="1" x14ac:dyDescent="0.3">
      <c r="A218" s="292">
        <v>321</v>
      </c>
      <c r="B218" s="293"/>
      <c r="C218" s="294"/>
      <c r="D218" s="51" t="s">
        <v>43</v>
      </c>
      <c r="E218" s="167">
        <f>E219+E220+E221+E222</f>
        <v>1080</v>
      </c>
      <c r="F218" s="167">
        <f t="shared" ref="F218:H218" si="93">F219+F220+F221+F222</f>
        <v>1080</v>
      </c>
      <c r="G218" s="167">
        <f t="shared" si="93"/>
        <v>580</v>
      </c>
      <c r="H218" s="167">
        <f t="shared" si="93"/>
        <v>0</v>
      </c>
    </row>
    <row r="219" spans="1:8" ht="15.6" x14ac:dyDescent="0.3">
      <c r="A219" s="286">
        <v>32111</v>
      </c>
      <c r="B219" s="287"/>
      <c r="C219" s="288"/>
      <c r="D219" s="250" t="s">
        <v>347</v>
      </c>
      <c r="E219" s="54">
        <v>580</v>
      </c>
      <c r="F219" s="54">
        <v>580</v>
      </c>
      <c r="G219" s="54">
        <v>580</v>
      </c>
      <c r="H219" s="54"/>
    </row>
    <row r="220" spans="1:8" ht="15.6" x14ac:dyDescent="0.3">
      <c r="A220" s="286">
        <v>32119</v>
      </c>
      <c r="B220" s="287"/>
      <c r="C220" s="288"/>
      <c r="D220" s="53" t="s">
        <v>51</v>
      </c>
      <c r="E220" s="54">
        <v>0</v>
      </c>
      <c r="F220" s="54">
        <v>0</v>
      </c>
      <c r="G220" s="54">
        <v>0</v>
      </c>
      <c r="H220" s="54"/>
    </row>
    <row r="221" spans="1:8" ht="30" x14ac:dyDescent="0.3">
      <c r="A221" s="286">
        <v>32121</v>
      </c>
      <c r="B221" s="287"/>
      <c r="C221" s="288"/>
      <c r="D221" s="173" t="s">
        <v>78</v>
      </c>
      <c r="E221" s="54">
        <v>500</v>
      </c>
      <c r="F221" s="54">
        <v>500</v>
      </c>
      <c r="G221" s="54">
        <v>0</v>
      </c>
      <c r="H221" s="54"/>
    </row>
    <row r="222" spans="1:8" ht="35.25" customHeight="1" x14ac:dyDescent="0.3">
      <c r="A222" s="286">
        <v>32131</v>
      </c>
      <c r="B222" s="287"/>
      <c r="C222" s="288"/>
      <c r="D222" s="53" t="s">
        <v>52</v>
      </c>
      <c r="E222" s="54">
        <v>0</v>
      </c>
      <c r="F222" s="54">
        <v>0</v>
      </c>
      <c r="G222" s="54">
        <v>0</v>
      </c>
      <c r="H222" s="54"/>
    </row>
    <row r="223" spans="1:8" s="25" customFormat="1" ht="22.95" customHeight="1" x14ac:dyDescent="0.3">
      <c r="A223" s="292">
        <v>322</v>
      </c>
      <c r="B223" s="293"/>
      <c r="C223" s="294"/>
      <c r="D223" s="172" t="s">
        <v>45</v>
      </c>
      <c r="E223" s="52">
        <f t="shared" ref="E223:H223" si="94">E224+E225+E226+E227</f>
        <v>500</v>
      </c>
      <c r="F223" s="52">
        <f t="shared" si="94"/>
        <v>500</v>
      </c>
      <c r="G223" s="52">
        <f t="shared" si="94"/>
        <v>300</v>
      </c>
      <c r="H223" s="52">
        <f t="shared" si="94"/>
        <v>0</v>
      </c>
    </row>
    <row r="224" spans="1:8" ht="15.6" x14ac:dyDescent="0.3">
      <c r="A224" s="286">
        <v>32211</v>
      </c>
      <c r="B224" s="287"/>
      <c r="C224" s="288"/>
      <c r="D224" s="53" t="s">
        <v>54</v>
      </c>
      <c r="E224" s="55">
        <v>0</v>
      </c>
      <c r="F224" s="55">
        <v>0</v>
      </c>
      <c r="G224" s="55">
        <v>0</v>
      </c>
      <c r="H224" s="55"/>
    </row>
    <row r="225" spans="1:8" ht="15.6" x14ac:dyDescent="0.3">
      <c r="A225" s="286">
        <v>32219</v>
      </c>
      <c r="B225" s="287"/>
      <c r="C225" s="288"/>
      <c r="D225" s="173" t="s">
        <v>93</v>
      </c>
      <c r="E225" s="54">
        <v>500</v>
      </c>
      <c r="F225" s="54">
        <v>500</v>
      </c>
      <c r="G225" s="54">
        <v>300</v>
      </c>
      <c r="H225" s="54"/>
    </row>
    <row r="226" spans="1:8" ht="15.6" x14ac:dyDescent="0.3">
      <c r="A226" s="286">
        <v>32229</v>
      </c>
      <c r="B226" s="287"/>
      <c r="C226" s="288"/>
      <c r="D226" s="53" t="s">
        <v>55</v>
      </c>
      <c r="E226" s="54">
        <v>0</v>
      </c>
      <c r="F226" s="54">
        <v>0</v>
      </c>
      <c r="G226" s="54">
        <v>0</v>
      </c>
      <c r="H226" s="54"/>
    </row>
    <row r="227" spans="1:8" ht="30" x14ac:dyDescent="0.3">
      <c r="A227" s="286">
        <v>32244</v>
      </c>
      <c r="B227" s="287"/>
      <c r="C227" s="288"/>
      <c r="D227" s="53" t="s">
        <v>76</v>
      </c>
      <c r="E227" s="54">
        <v>0</v>
      </c>
      <c r="F227" s="54">
        <v>0</v>
      </c>
      <c r="G227" s="54">
        <v>0</v>
      </c>
      <c r="H227" s="54"/>
    </row>
    <row r="228" spans="1:8" s="25" customFormat="1" ht="19.2" customHeight="1" x14ac:dyDescent="0.3">
      <c r="A228" s="292">
        <v>323</v>
      </c>
      <c r="B228" s="293"/>
      <c r="C228" s="294"/>
      <c r="D228" s="51" t="s">
        <v>56</v>
      </c>
      <c r="E228" s="52">
        <f t="shared" ref="E228:H228" si="95">E229+E230</f>
        <v>0</v>
      </c>
      <c r="F228" s="52">
        <f t="shared" si="95"/>
        <v>0</v>
      </c>
      <c r="G228" s="52">
        <f t="shared" si="95"/>
        <v>0</v>
      </c>
      <c r="H228" s="52">
        <f t="shared" si="95"/>
        <v>0</v>
      </c>
    </row>
    <row r="229" spans="1:8" ht="15.6" x14ac:dyDescent="0.3">
      <c r="A229" s="286">
        <v>32319</v>
      </c>
      <c r="B229" s="287"/>
      <c r="C229" s="288"/>
      <c r="D229" s="53" t="s">
        <v>125</v>
      </c>
      <c r="E229" s="54">
        <v>0</v>
      </c>
      <c r="F229" s="54">
        <v>0</v>
      </c>
      <c r="G229" s="54">
        <v>0</v>
      </c>
      <c r="H229" s="54"/>
    </row>
    <row r="230" spans="1:8" ht="15.6" x14ac:dyDescent="0.3">
      <c r="A230" s="286">
        <v>32329</v>
      </c>
      <c r="B230" s="287"/>
      <c r="C230" s="288"/>
      <c r="D230" s="53" t="s">
        <v>173</v>
      </c>
      <c r="E230" s="54">
        <v>0</v>
      </c>
      <c r="F230" s="54">
        <v>0</v>
      </c>
      <c r="G230" s="54">
        <v>0</v>
      </c>
      <c r="H230" s="54"/>
    </row>
    <row r="231" spans="1:8" s="25" customFormat="1" ht="31.2" x14ac:dyDescent="0.3">
      <c r="A231" s="292">
        <v>329</v>
      </c>
      <c r="B231" s="293"/>
      <c r="C231" s="294"/>
      <c r="D231" s="134" t="s">
        <v>47</v>
      </c>
      <c r="E231" s="52">
        <f t="shared" ref="E231:H231" si="96">E232</f>
        <v>600</v>
      </c>
      <c r="F231" s="52">
        <f t="shared" si="96"/>
        <v>600</v>
      </c>
      <c r="G231" s="52">
        <f t="shared" si="96"/>
        <v>300</v>
      </c>
      <c r="H231" s="52">
        <f t="shared" si="96"/>
        <v>0</v>
      </c>
    </row>
    <row r="232" spans="1:8" ht="30" x14ac:dyDescent="0.3">
      <c r="A232" s="286">
        <v>32999</v>
      </c>
      <c r="B232" s="287"/>
      <c r="C232" s="288"/>
      <c r="D232" s="53" t="s">
        <v>47</v>
      </c>
      <c r="E232" s="54">
        <v>600</v>
      </c>
      <c r="F232" s="54">
        <v>600</v>
      </c>
      <c r="G232" s="54">
        <v>300</v>
      </c>
      <c r="H232" s="54"/>
    </row>
    <row r="233" spans="1:8" s="25" customFormat="1" ht="31.2" x14ac:dyDescent="0.3">
      <c r="A233" s="289">
        <v>4</v>
      </c>
      <c r="B233" s="290"/>
      <c r="C233" s="291"/>
      <c r="D233" s="51" t="s">
        <v>12</v>
      </c>
      <c r="E233" s="52">
        <f t="shared" ref="E233:H235" si="97">E234</f>
        <v>1500</v>
      </c>
      <c r="F233" s="52">
        <f t="shared" si="97"/>
        <v>1500</v>
      </c>
      <c r="G233" s="52">
        <f t="shared" si="97"/>
        <v>2500</v>
      </c>
      <c r="H233" s="52">
        <f t="shared" si="97"/>
        <v>0</v>
      </c>
    </row>
    <row r="234" spans="1:8" s="25" customFormat="1" ht="31.2" x14ac:dyDescent="0.3">
      <c r="A234" s="292">
        <v>42</v>
      </c>
      <c r="B234" s="293"/>
      <c r="C234" s="294"/>
      <c r="D234" s="51" t="s">
        <v>23</v>
      </c>
      <c r="E234" s="52">
        <f t="shared" si="97"/>
        <v>1500</v>
      </c>
      <c r="F234" s="52">
        <f t="shared" si="97"/>
        <v>1500</v>
      </c>
      <c r="G234" s="52">
        <f t="shared" si="97"/>
        <v>2500</v>
      </c>
      <c r="H234" s="52">
        <f t="shared" si="97"/>
        <v>0</v>
      </c>
    </row>
    <row r="235" spans="1:8" s="25" customFormat="1" ht="19.95" customHeight="1" x14ac:dyDescent="0.3">
      <c r="A235" s="292">
        <v>422</v>
      </c>
      <c r="B235" s="293"/>
      <c r="C235" s="294"/>
      <c r="D235" s="51" t="s">
        <v>58</v>
      </c>
      <c r="E235" s="52">
        <f t="shared" si="97"/>
        <v>1500</v>
      </c>
      <c r="F235" s="52">
        <f t="shared" si="97"/>
        <v>1500</v>
      </c>
      <c r="G235" s="52">
        <f t="shared" si="97"/>
        <v>2500</v>
      </c>
      <c r="H235" s="52">
        <f t="shared" si="97"/>
        <v>0</v>
      </c>
    </row>
    <row r="236" spans="1:8" ht="30" x14ac:dyDescent="0.3">
      <c r="A236" s="286">
        <v>42273</v>
      </c>
      <c r="B236" s="287"/>
      <c r="C236" s="288"/>
      <c r="D236" s="53" t="s">
        <v>79</v>
      </c>
      <c r="E236" s="54">
        <v>1500</v>
      </c>
      <c r="F236" s="54">
        <v>1500</v>
      </c>
      <c r="G236" s="54">
        <v>2500</v>
      </c>
      <c r="H236" s="54"/>
    </row>
    <row r="237" spans="1:8" ht="30" customHeight="1" x14ac:dyDescent="0.3">
      <c r="A237" s="326" t="s">
        <v>323</v>
      </c>
      <c r="B237" s="327"/>
      <c r="C237" s="328"/>
      <c r="D237" s="232" t="s">
        <v>324</v>
      </c>
      <c r="E237" s="227">
        <f t="shared" ref="E237:H237" si="98">E238</f>
        <v>25000</v>
      </c>
      <c r="F237" s="227">
        <f t="shared" si="98"/>
        <v>75000</v>
      </c>
      <c r="G237" s="227">
        <f t="shared" si="98"/>
        <v>75000</v>
      </c>
      <c r="H237" s="227">
        <f t="shared" si="98"/>
        <v>0</v>
      </c>
    </row>
    <row r="238" spans="1:8" ht="15.6" x14ac:dyDescent="0.3">
      <c r="A238" s="320" t="s">
        <v>325</v>
      </c>
      <c r="B238" s="321"/>
      <c r="C238" s="322"/>
      <c r="D238" s="231" t="s">
        <v>326</v>
      </c>
      <c r="E238" s="228">
        <f t="shared" ref="E238:H238" si="99">E239</f>
        <v>25000</v>
      </c>
      <c r="F238" s="228">
        <f t="shared" si="99"/>
        <v>75000</v>
      </c>
      <c r="G238" s="228">
        <f t="shared" si="99"/>
        <v>75000</v>
      </c>
      <c r="H238" s="228">
        <f t="shared" si="99"/>
        <v>0</v>
      </c>
    </row>
    <row r="239" spans="1:8" ht="31.2" x14ac:dyDescent="0.3">
      <c r="A239" s="316">
        <v>4</v>
      </c>
      <c r="B239" s="316"/>
      <c r="C239" s="316"/>
      <c r="D239" s="211" t="s">
        <v>12</v>
      </c>
      <c r="E239" s="167">
        <f>E240</f>
        <v>25000</v>
      </c>
      <c r="F239" s="167">
        <f t="shared" ref="E239:H241" si="100">F240</f>
        <v>75000</v>
      </c>
      <c r="G239" s="167">
        <f t="shared" si="100"/>
        <v>75000</v>
      </c>
      <c r="H239" s="167">
        <f t="shared" si="100"/>
        <v>0</v>
      </c>
    </row>
    <row r="240" spans="1:8" ht="31.2" x14ac:dyDescent="0.3">
      <c r="A240" s="316">
        <v>42</v>
      </c>
      <c r="B240" s="316"/>
      <c r="C240" s="316"/>
      <c r="D240" s="211" t="s">
        <v>112</v>
      </c>
      <c r="E240" s="167">
        <f t="shared" si="100"/>
        <v>25000</v>
      </c>
      <c r="F240" s="167">
        <f t="shared" si="100"/>
        <v>75000</v>
      </c>
      <c r="G240" s="167">
        <f t="shared" si="100"/>
        <v>75000</v>
      </c>
      <c r="H240" s="167">
        <f t="shared" si="100"/>
        <v>0</v>
      </c>
    </row>
    <row r="241" spans="1:8" ht="15.6" x14ac:dyDescent="0.3">
      <c r="A241" s="316">
        <v>421</v>
      </c>
      <c r="B241" s="316"/>
      <c r="C241" s="316"/>
      <c r="D241" s="211" t="s">
        <v>296</v>
      </c>
      <c r="E241" s="167">
        <f t="shared" si="100"/>
        <v>25000</v>
      </c>
      <c r="F241" s="167">
        <f t="shared" si="100"/>
        <v>75000</v>
      </c>
      <c r="G241" s="167">
        <f t="shared" si="100"/>
        <v>75000</v>
      </c>
      <c r="H241" s="167">
        <f t="shared" si="100"/>
        <v>0</v>
      </c>
    </row>
    <row r="242" spans="1:8" ht="30" x14ac:dyDescent="0.3">
      <c r="A242" s="317">
        <v>42123</v>
      </c>
      <c r="B242" s="317"/>
      <c r="C242" s="317"/>
      <c r="D242" s="212" t="s">
        <v>297</v>
      </c>
      <c r="E242" s="55">
        <v>25000</v>
      </c>
      <c r="F242" s="55">
        <v>75000</v>
      </c>
      <c r="G242" s="55">
        <v>75000</v>
      </c>
      <c r="H242" s="55"/>
    </row>
    <row r="243" spans="1:8" ht="19.2" customHeight="1" x14ac:dyDescent="0.3">
      <c r="A243" s="323" t="s">
        <v>327</v>
      </c>
      <c r="B243" s="324"/>
      <c r="C243" s="325"/>
      <c r="D243" s="229" t="s">
        <v>328</v>
      </c>
      <c r="E243" s="230">
        <f t="shared" ref="E243:H243" si="101">E244</f>
        <v>3800</v>
      </c>
      <c r="F243" s="230">
        <f t="shared" si="101"/>
        <v>3800</v>
      </c>
      <c r="G243" s="230">
        <f t="shared" si="101"/>
        <v>3800</v>
      </c>
      <c r="H243" s="230">
        <f t="shared" si="101"/>
        <v>0</v>
      </c>
    </row>
    <row r="244" spans="1:8" ht="23.4" customHeight="1" x14ac:dyDescent="0.3">
      <c r="A244" s="323" t="s">
        <v>329</v>
      </c>
      <c r="B244" s="324"/>
      <c r="C244" s="325"/>
      <c r="D244" s="229" t="s">
        <v>84</v>
      </c>
      <c r="E244" s="230">
        <f t="shared" ref="E244:H244" si="102">E245</f>
        <v>3800</v>
      </c>
      <c r="F244" s="230">
        <f t="shared" si="102"/>
        <v>3800</v>
      </c>
      <c r="G244" s="230">
        <f t="shared" si="102"/>
        <v>3800</v>
      </c>
      <c r="H244" s="230">
        <f t="shared" si="102"/>
        <v>0</v>
      </c>
    </row>
    <row r="245" spans="1:8" s="25" customFormat="1" ht="27.6" customHeight="1" x14ac:dyDescent="0.3">
      <c r="A245" s="295" t="s">
        <v>330</v>
      </c>
      <c r="B245" s="296"/>
      <c r="C245" s="297"/>
      <c r="D245" s="219" t="s">
        <v>331</v>
      </c>
      <c r="E245" s="220">
        <f t="shared" ref="E245:H245" si="103">E246+E255</f>
        <v>3800</v>
      </c>
      <c r="F245" s="220">
        <f t="shared" si="103"/>
        <v>3800</v>
      </c>
      <c r="G245" s="220">
        <f t="shared" ref="G245" si="104">G246+G255</f>
        <v>3800</v>
      </c>
      <c r="H245" s="220">
        <f t="shared" si="103"/>
        <v>0</v>
      </c>
    </row>
    <row r="246" spans="1:8" s="25" customFormat="1" ht="15.6" x14ac:dyDescent="0.3">
      <c r="A246" s="289">
        <v>3</v>
      </c>
      <c r="B246" s="290"/>
      <c r="C246" s="291"/>
      <c r="D246" s="51" t="s">
        <v>10</v>
      </c>
      <c r="E246" s="52">
        <f t="shared" ref="E246:H246" si="105">E247</f>
        <v>3800</v>
      </c>
      <c r="F246" s="52">
        <f t="shared" si="105"/>
        <v>3800</v>
      </c>
      <c r="G246" s="52">
        <f t="shared" si="105"/>
        <v>3800</v>
      </c>
      <c r="H246" s="52">
        <f t="shared" si="105"/>
        <v>0</v>
      </c>
    </row>
    <row r="247" spans="1:8" s="25" customFormat="1" ht="15.6" x14ac:dyDescent="0.3">
      <c r="A247" s="292">
        <v>32</v>
      </c>
      <c r="B247" s="293"/>
      <c r="C247" s="294"/>
      <c r="D247" s="51" t="s">
        <v>18</v>
      </c>
      <c r="E247" s="52">
        <f t="shared" ref="E247:H247" si="106">E248+E251</f>
        <v>3800</v>
      </c>
      <c r="F247" s="52">
        <f t="shared" si="106"/>
        <v>3800</v>
      </c>
      <c r="G247" s="52">
        <f t="shared" ref="G247" si="107">G248+G251</f>
        <v>3800</v>
      </c>
      <c r="H247" s="52">
        <f t="shared" si="106"/>
        <v>0</v>
      </c>
    </row>
    <row r="248" spans="1:8" s="25" customFormat="1" ht="31.5" customHeight="1" x14ac:dyDescent="0.3">
      <c r="A248" s="292">
        <v>321</v>
      </c>
      <c r="B248" s="293"/>
      <c r="C248" s="294"/>
      <c r="D248" s="51" t="s">
        <v>43</v>
      </c>
      <c r="E248" s="52">
        <f t="shared" ref="E248:H248" si="108">E249+E250</f>
        <v>1800</v>
      </c>
      <c r="F248" s="52">
        <f t="shared" si="108"/>
        <v>1800</v>
      </c>
      <c r="G248" s="52">
        <f t="shared" ref="G248" si="109">G249+G250</f>
        <v>1800</v>
      </c>
      <c r="H248" s="52">
        <f t="shared" si="108"/>
        <v>0</v>
      </c>
    </row>
    <row r="249" spans="1:8" s="23" customFormat="1" ht="31.5" customHeight="1" x14ac:dyDescent="0.3">
      <c r="A249" s="286">
        <v>32111</v>
      </c>
      <c r="B249" s="287"/>
      <c r="C249" s="288"/>
      <c r="D249" s="176" t="s">
        <v>116</v>
      </c>
      <c r="E249" s="54">
        <v>1800</v>
      </c>
      <c r="F249" s="54">
        <v>1800</v>
      </c>
      <c r="G249" s="54">
        <v>1800</v>
      </c>
      <c r="H249" s="54"/>
    </row>
    <row r="250" spans="1:8" ht="21.75" customHeight="1" x14ac:dyDescent="0.3">
      <c r="A250" s="286">
        <v>32119</v>
      </c>
      <c r="B250" s="287"/>
      <c r="C250" s="288"/>
      <c r="D250" s="53" t="s">
        <v>116</v>
      </c>
      <c r="E250" s="55">
        <v>0</v>
      </c>
      <c r="F250" s="55">
        <v>0</v>
      </c>
      <c r="G250" s="55">
        <v>0</v>
      </c>
      <c r="H250" s="55"/>
    </row>
    <row r="251" spans="1:8" s="25" customFormat="1" ht="15" customHeight="1" x14ac:dyDescent="0.3">
      <c r="A251" s="292">
        <v>322</v>
      </c>
      <c r="B251" s="293"/>
      <c r="C251" s="294"/>
      <c r="D251" s="51" t="s">
        <v>45</v>
      </c>
      <c r="E251" s="52">
        <f t="shared" ref="E251:H251" si="110">E254+E253+E252</f>
        <v>2000</v>
      </c>
      <c r="F251" s="52">
        <f t="shared" si="110"/>
        <v>2000</v>
      </c>
      <c r="G251" s="52">
        <f t="shared" si="110"/>
        <v>2000</v>
      </c>
      <c r="H251" s="52">
        <f t="shared" si="110"/>
        <v>0</v>
      </c>
    </row>
    <row r="252" spans="1:8" s="25" customFormat="1" ht="15.6" x14ac:dyDescent="0.3">
      <c r="A252" s="286">
        <v>32219</v>
      </c>
      <c r="B252" s="287"/>
      <c r="C252" s="288"/>
      <c r="D252" s="53" t="s">
        <v>93</v>
      </c>
      <c r="E252" s="96">
        <v>0</v>
      </c>
      <c r="F252" s="96">
        <v>0</v>
      </c>
      <c r="G252" s="96">
        <v>0</v>
      </c>
      <c r="H252" s="96"/>
    </row>
    <row r="253" spans="1:8" s="25" customFormat="1" ht="30" x14ac:dyDescent="0.3">
      <c r="A253" s="286">
        <v>32244</v>
      </c>
      <c r="B253" s="287"/>
      <c r="C253" s="288"/>
      <c r="D253" s="53" t="s">
        <v>76</v>
      </c>
      <c r="E253" s="96">
        <v>0</v>
      </c>
      <c r="F253" s="96">
        <v>0</v>
      </c>
      <c r="G253" s="96">
        <v>0</v>
      </c>
      <c r="H253" s="96"/>
    </row>
    <row r="254" spans="1:8" s="25" customFormat="1" ht="15.6" customHeight="1" x14ac:dyDescent="0.3">
      <c r="A254" s="286">
        <v>32251</v>
      </c>
      <c r="B254" s="287"/>
      <c r="C254" s="288"/>
      <c r="D254" s="53" t="s">
        <v>115</v>
      </c>
      <c r="E254" s="54">
        <v>2000</v>
      </c>
      <c r="F254" s="54">
        <v>2000</v>
      </c>
      <c r="G254" s="54">
        <v>2000</v>
      </c>
      <c r="H254" s="54"/>
    </row>
    <row r="255" spans="1:8" s="25" customFormat="1" ht="31.2" x14ac:dyDescent="0.3">
      <c r="A255" s="289">
        <v>4</v>
      </c>
      <c r="B255" s="290"/>
      <c r="C255" s="291"/>
      <c r="D255" s="134" t="s">
        <v>12</v>
      </c>
      <c r="E255" s="52">
        <f t="shared" ref="E255:H257" si="111">E256</f>
        <v>0</v>
      </c>
      <c r="F255" s="52">
        <f t="shared" si="111"/>
        <v>0</v>
      </c>
      <c r="G255" s="52">
        <f t="shared" si="111"/>
        <v>0</v>
      </c>
      <c r="H255" s="52">
        <f t="shared" si="111"/>
        <v>0</v>
      </c>
    </row>
    <row r="256" spans="1:8" s="25" customFormat="1" ht="31.2" x14ac:dyDescent="0.3">
      <c r="A256" s="292">
        <v>42</v>
      </c>
      <c r="B256" s="293"/>
      <c r="C256" s="294"/>
      <c r="D256" s="134" t="s">
        <v>112</v>
      </c>
      <c r="E256" s="52">
        <f t="shared" si="111"/>
        <v>0</v>
      </c>
      <c r="F256" s="52">
        <f t="shared" si="111"/>
        <v>0</v>
      </c>
      <c r="G256" s="52">
        <f t="shared" si="111"/>
        <v>0</v>
      </c>
      <c r="H256" s="52">
        <f t="shared" si="111"/>
        <v>0</v>
      </c>
    </row>
    <row r="257" spans="1:8" s="25" customFormat="1" ht="15" customHeight="1" x14ac:dyDescent="0.3">
      <c r="A257" s="292">
        <v>422</v>
      </c>
      <c r="B257" s="293"/>
      <c r="C257" s="294"/>
      <c r="D257" s="134" t="s">
        <v>58</v>
      </c>
      <c r="E257" s="52">
        <f t="shared" si="111"/>
        <v>0</v>
      </c>
      <c r="F257" s="52">
        <f t="shared" si="111"/>
        <v>0</v>
      </c>
      <c r="G257" s="52">
        <f t="shared" si="111"/>
        <v>0</v>
      </c>
      <c r="H257" s="52">
        <f t="shared" si="111"/>
        <v>0</v>
      </c>
    </row>
    <row r="258" spans="1:8" ht="30" x14ac:dyDescent="0.3">
      <c r="A258" s="286">
        <v>42273</v>
      </c>
      <c r="B258" s="287"/>
      <c r="C258" s="288"/>
      <c r="D258" s="53" t="s">
        <v>79</v>
      </c>
      <c r="E258" s="54">
        <v>0</v>
      </c>
      <c r="F258" s="54">
        <v>0</v>
      </c>
      <c r="G258" s="54">
        <v>0</v>
      </c>
      <c r="H258" s="54"/>
    </row>
    <row r="259" spans="1:8" ht="46.8" x14ac:dyDescent="0.3">
      <c r="A259" s="323" t="s">
        <v>332</v>
      </c>
      <c r="B259" s="324"/>
      <c r="C259" s="325"/>
      <c r="D259" s="229" t="s">
        <v>333</v>
      </c>
      <c r="E259" s="230">
        <f t="shared" ref="E259:H259" si="112">E260</f>
        <v>4058</v>
      </c>
      <c r="F259" s="230">
        <f t="shared" si="112"/>
        <v>4058</v>
      </c>
      <c r="G259" s="230">
        <f t="shared" si="112"/>
        <v>4135.74</v>
      </c>
      <c r="H259" s="230">
        <f t="shared" si="112"/>
        <v>0</v>
      </c>
    </row>
    <row r="260" spans="1:8" ht="46.8" x14ac:dyDescent="0.3">
      <c r="A260" s="326" t="s">
        <v>334</v>
      </c>
      <c r="B260" s="327"/>
      <c r="C260" s="328"/>
      <c r="D260" s="232" t="s">
        <v>333</v>
      </c>
      <c r="E260" s="227">
        <f t="shared" ref="E260:H260" si="113">E261</f>
        <v>4058</v>
      </c>
      <c r="F260" s="227">
        <f t="shared" si="113"/>
        <v>4058</v>
      </c>
      <c r="G260" s="227">
        <f t="shared" si="113"/>
        <v>4135.74</v>
      </c>
      <c r="H260" s="227">
        <f t="shared" si="113"/>
        <v>0</v>
      </c>
    </row>
    <row r="261" spans="1:8" s="25" customFormat="1" ht="47.4" customHeight="1" x14ac:dyDescent="0.3">
      <c r="A261" s="295" t="s">
        <v>226</v>
      </c>
      <c r="B261" s="296"/>
      <c r="C261" s="297"/>
      <c r="D261" s="233" t="s">
        <v>333</v>
      </c>
      <c r="E261" s="220">
        <f t="shared" ref="E261:H261" si="114">E262+E269</f>
        <v>4058</v>
      </c>
      <c r="F261" s="220">
        <f t="shared" si="114"/>
        <v>4058</v>
      </c>
      <c r="G261" s="220">
        <f t="shared" ref="G261" si="115">G262+G269</f>
        <v>4135.74</v>
      </c>
      <c r="H261" s="220">
        <f t="shared" si="114"/>
        <v>0</v>
      </c>
    </row>
    <row r="262" spans="1:8" s="25" customFormat="1" ht="15.6" x14ac:dyDescent="0.3">
      <c r="A262" s="289">
        <v>3</v>
      </c>
      <c r="B262" s="290"/>
      <c r="C262" s="291"/>
      <c r="D262" s="51" t="s">
        <v>10</v>
      </c>
      <c r="E262" s="52">
        <f t="shared" ref="E262:H262" si="116">E263</f>
        <v>2058</v>
      </c>
      <c r="F262" s="52">
        <f t="shared" si="116"/>
        <v>2058</v>
      </c>
      <c r="G262" s="52">
        <f t="shared" si="116"/>
        <v>1835.74</v>
      </c>
      <c r="H262" s="52">
        <f t="shared" si="116"/>
        <v>0</v>
      </c>
    </row>
    <row r="263" spans="1:8" s="25" customFormat="1" ht="15.75" customHeight="1" x14ac:dyDescent="0.3">
      <c r="A263" s="292">
        <v>32</v>
      </c>
      <c r="B263" s="293"/>
      <c r="C263" s="294"/>
      <c r="D263" s="51" t="s">
        <v>18</v>
      </c>
      <c r="E263" s="52">
        <f t="shared" ref="E263:H263" si="117">E264+E267</f>
        <v>2058</v>
      </c>
      <c r="F263" s="52">
        <f t="shared" si="117"/>
        <v>2058</v>
      </c>
      <c r="G263" s="52">
        <f t="shared" ref="G263" si="118">G264+G267</f>
        <v>1835.74</v>
      </c>
      <c r="H263" s="52">
        <f t="shared" si="117"/>
        <v>0</v>
      </c>
    </row>
    <row r="264" spans="1:8" s="25" customFormat="1" ht="15.6" customHeight="1" x14ac:dyDescent="0.3">
      <c r="A264" s="292">
        <v>322</v>
      </c>
      <c r="B264" s="293"/>
      <c r="C264" s="294"/>
      <c r="D264" s="145" t="s">
        <v>45</v>
      </c>
      <c r="E264" s="52">
        <f t="shared" ref="E264:H264" si="119">E265+E266</f>
        <v>1500</v>
      </c>
      <c r="F264" s="52">
        <f t="shared" si="119"/>
        <v>1500</v>
      </c>
      <c r="G264" s="52">
        <f t="shared" ref="G264" si="120">G265+G266</f>
        <v>1500</v>
      </c>
      <c r="H264" s="52">
        <f t="shared" si="119"/>
        <v>0</v>
      </c>
    </row>
    <row r="265" spans="1:8" ht="30" x14ac:dyDescent="0.3">
      <c r="A265" s="286">
        <v>32244</v>
      </c>
      <c r="B265" s="287"/>
      <c r="C265" s="288"/>
      <c r="D265" s="152" t="s">
        <v>76</v>
      </c>
      <c r="E265" s="54">
        <v>1500</v>
      </c>
      <c r="F265" s="54">
        <v>1500</v>
      </c>
      <c r="G265" s="54">
        <v>1500</v>
      </c>
      <c r="H265" s="54"/>
    </row>
    <row r="266" spans="1:8" ht="15.6" customHeight="1" x14ac:dyDescent="0.3">
      <c r="A266" s="286">
        <v>32251</v>
      </c>
      <c r="B266" s="287"/>
      <c r="C266" s="288"/>
      <c r="D266" s="150" t="s">
        <v>124</v>
      </c>
      <c r="E266" s="54">
        <v>0</v>
      </c>
      <c r="F266" s="54">
        <v>0</v>
      </c>
      <c r="G266" s="54"/>
      <c r="H266" s="54"/>
    </row>
    <row r="267" spans="1:8" s="25" customFormat="1" ht="19.2" customHeight="1" x14ac:dyDescent="0.3">
      <c r="A267" s="292">
        <v>323</v>
      </c>
      <c r="B267" s="293"/>
      <c r="C267" s="294"/>
      <c r="D267" s="51" t="s">
        <v>56</v>
      </c>
      <c r="E267" s="52">
        <f t="shared" ref="E267:H267" si="121">E268</f>
        <v>558</v>
      </c>
      <c r="F267" s="52">
        <f t="shared" si="121"/>
        <v>558</v>
      </c>
      <c r="G267" s="52">
        <f t="shared" si="121"/>
        <v>335.74</v>
      </c>
      <c r="H267" s="52">
        <f t="shared" si="121"/>
        <v>0</v>
      </c>
    </row>
    <row r="268" spans="1:8" ht="15.6" x14ac:dyDescent="0.3">
      <c r="A268" s="286">
        <v>32329</v>
      </c>
      <c r="B268" s="287"/>
      <c r="C268" s="288"/>
      <c r="D268" s="53" t="s">
        <v>126</v>
      </c>
      <c r="E268" s="54">
        <v>558</v>
      </c>
      <c r="F268" s="54">
        <v>558</v>
      </c>
      <c r="G268" s="54">
        <v>335.74</v>
      </c>
      <c r="H268" s="54"/>
    </row>
    <row r="269" spans="1:8" s="25" customFormat="1" ht="31.2" x14ac:dyDescent="0.3">
      <c r="A269" s="289">
        <v>4</v>
      </c>
      <c r="B269" s="290"/>
      <c r="C269" s="291"/>
      <c r="D269" s="51" t="s">
        <v>12</v>
      </c>
      <c r="E269" s="52">
        <f t="shared" ref="E269:H271" si="122">E270</f>
        <v>2000</v>
      </c>
      <c r="F269" s="52">
        <f t="shared" si="122"/>
        <v>2000</v>
      </c>
      <c r="G269" s="52">
        <f t="shared" si="122"/>
        <v>2300</v>
      </c>
      <c r="H269" s="52">
        <f t="shared" si="122"/>
        <v>0</v>
      </c>
    </row>
    <row r="270" spans="1:8" s="25" customFormat="1" ht="31.2" x14ac:dyDescent="0.3">
      <c r="A270" s="292">
        <v>42</v>
      </c>
      <c r="B270" s="293"/>
      <c r="C270" s="294"/>
      <c r="D270" s="51" t="s">
        <v>23</v>
      </c>
      <c r="E270" s="52">
        <f t="shared" si="122"/>
        <v>2000</v>
      </c>
      <c r="F270" s="52">
        <f t="shared" si="122"/>
        <v>2000</v>
      </c>
      <c r="G270" s="52">
        <f t="shared" si="122"/>
        <v>2300</v>
      </c>
      <c r="H270" s="52">
        <f t="shared" si="122"/>
        <v>0</v>
      </c>
    </row>
    <row r="271" spans="1:8" s="25" customFormat="1" ht="21" customHeight="1" x14ac:dyDescent="0.3">
      <c r="A271" s="292">
        <v>422</v>
      </c>
      <c r="B271" s="293"/>
      <c r="C271" s="294"/>
      <c r="D271" s="51" t="s">
        <v>58</v>
      </c>
      <c r="E271" s="52">
        <f t="shared" si="122"/>
        <v>2000</v>
      </c>
      <c r="F271" s="52">
        <f t="shared" si="122"/>
        <v>2000</v>
      </c>
      <c r="G271" s="52">
        <f t="shared" si="122"/>
        <v>2300</v>
      </c>
      <c r="H271" s="52">
        <f t="shared" si="122"/>
        <v>0</v>
      </c>
    </row>
    <row r="272" spans="1:8" ht="30" x14ac:dyDescent="0.3">
      <c r="A272" s="286">
        <v>42273</v>
      </c>
      <c r="B272" s="287"/>
      <c r="C272" s="288"/>
      <c r="D272" s="53" t="s">
        <v>79</v>
      </c>
      <c r="E272" s="54">
        <v>2000</v>
      </c>
      <c r="F272" s="54">
        <v>2000</v>
      </c>
      <c r="G272" s="54">
        <v>2300</v>
      </c>
      <c r="H272" s="54"/>
    </row>
    <row r="273" spans="1:8" s="48" customFormat="1" ht="50.4" customHeight="1" x14ac:dyDescent="0.3">
      <c r="A273" s="332" t="s">
        <v>335</v>
      </c>
      <c r="B273" s="333"/>
      <c r="C273" s="334"/>
      <c r="D273" s="147" t="s">
        <v>336</v>
      </c>
      <c r="E273" s="131">
        <f t="shared" ref="E273:H273" si="123">E274</f>
        <v>509</v>
      </c>
      <c r="F273" s="131">
        <f t="shared" si="123"/>
        <v>509</v>
      </c>
      <c r="G273" s="131">
        <f t="shared" si="123"/>
        <v>509</v>
      </c>
      <c r="H273" s="131">
        <f t="shared" si="123"/>
        <v>0</v>
      </c>
    </row>
    <row r="274" spans="1:8" s="48" customFormat="1" ht="31.2" customHeight="1" x14ac:dyDescent="0.3">
      <c r="A274" s="307" t="s">
        <v>303</v>
      </c>
      <c r="B274" s="308"/>
      <c r="C274" s="309"/>
      <c r="D274" s="223" t="s">
        <v>200</v>
      </c>
      <c r="E274" s="235">
        <f t="shared" ref="E274:H274" si="124">E275</f>
        <v>509</v>
      </c>
      <c r="F274" s="235">
        <f t="shared" si="124"/>
        <v>509</v>
      </c>
      <c r="G274" s="235">
        <f t="shared" si="124"/>
        <v>509</v>
      </c>
      <c r="H274" s="235">
        <f t="shared" si="124"/>
        <v>0</v>
      </c>
    </row>
    <row r="275" spans="1:8" s="48" customFormat="1" ht="29.4" customHeight="1" x14ac:dyDescent="0.3">
      <c r="A275" s="295" t="s">
        <v>309</v>
      </c>
      <c r="B275" s="296"/>
      <c r="C275" s="297"/>
      <c r="D275" s="219" t="s">
        <v>200</v>
      </c>
      <c r="E275" s="234">
        <f t="shared" ref="E275:H275" si="125">E276</f>
        <v>509</v>
      </c>
      <c r="F275" s="234">
        <f t="shared" si="125"/>
        <v>509</v>
      </c>
      <c r="G275" s="234">
        <f t="shared" si="125"/>
        <v>509</v>
      </c>
      <c r="H275" s="234">
        <f t="shared" si="125"/>
        <v>0</v>
      </c>
    </row>
    <row r="276" spans="1:8" s="25" customFormat="1" ht="15.6" x14ac:dyDescent="0.3">
      <c r="A276" s="289">
        <v>3</v>
      </c>
      <c r="B276" s="290"/>
      <c r="C276" s="291"/>
      <c r="D276" s="217" t="s">
        <v>10</v>
      </c>
      <c r="E276" s="52">
        <f t="shared" ref="E276:H276" si="126">E277</f>
        <v>509</v>
      </c>
      <c r="F276" s="52">
        <f t="shared" si="126"/>
        <v>509</v>
      </c>
      <c r="G276" s="52">
        <f t="shared" si="126"/>
        <v>509</v>
      </c>
      <c r="H276" s="52">
        <f t="shared" si="126"/>
        <v>0</v>
      </c>
    </row>
    <row r="277" spans="1:8" s="25" customFormat="1" ht="15.6" x14ac:dyDescent="0.3">
      <c r="A277" s="292">
        <v>32</v>
      </c>
      <c r="B277" s="293"/>
      <c r="C277" s="294"/>
      <c r="D277" s="217" t="s">
        <v>18</v>
      </c>
      <c r="E277" s="52">
        <f t="shared" ref="E277:H277" si="127">E278</f>
        <v>509</v>
      </c>
      <c r="F277" s="52">
        <f t="shared" si="127"/>
        <v>509</v>
      </c>
      <c r="G277" s="52">
        <f t="shared" si="127"/>
        <v>509</v>
      </c>
      <c r="H277" s="52">
        <f t="shared" si="127"/>
        <v>0</v>
      </c>
    </row>
    <row r="278" spans="1:8" s="25" customFormat="1" ht="20.399999999999999" customHeight="1" x14ac:dyDescent="0.3">
      <c r="A278" s="292">
        <v>322</v>
      </c>
      <c r="B278" s="293"/>
      <c r="C278" s="294"/>
      <c r="D278" s="217" t="s">
        <v>45</v>
      </c>
      <c r="E278" s="52">
        <f t="shared" ref="E278:H278" si="128">E279</f>
        <v>509</v>
      </c>
      <c r="F278" s="52">
        <f t="shared" si="128"/>
        <v>509</v>
      </c>
      <c r="G278" s="52">
        <f t="shared" si="128"/>
        <v>509</v>
      </c>
      <c r="H278" s="52">
        <f t="shared" si="128"/>
        <v>0</v>
      </c>
    </row>
    <row r="279" spans="1:8" s="25" customFormat="1" ht="17.399999999999999" customHeight="1" x14ac:dyDescent="0.3">
      <c r="A279" s="286">
        <v>32231</v>
      </c>
      <c r="B279" s="287"/>
      <c r="C279" s="288"/>
      <c r="D279" s="101" t="s">
        <v>94</v>
      </c>
      <c r="E279" s="81">
        <v>509</v>
      </c>
      <c r="F279" s="81">
        <v>509</v>
      </c>
      <c r="G279" s="81">
        <v>509</v>
      </c>
      <c r="H279" s="81"/>
    </row>
    <row r="280" spans="1:8" s="25" customFormat="1" ht="40.200000000000003" customHeight="1" x14ac:dyDescent="0.3">
      <c r="A280" s="298" t="s">
        <v>300</v>
      </c>
      <c r="B280" s="299"/>
      <c r="C280" s="300"/>
      <c r="D280" s="236" t="s">
        <v>337</v>
      </c>
      <c r="E280" s="237">
        <f t="shared" ref="E280:H280" si="129">E281</f>
        <v>13750</v>
      </c>
      <c r="F280" s="237">
        <f t="shared" si="129"/>
        <v>13750</v>
      </c>
      <c r="G280" s="237">
        <f t="shared" si="129"/>
        <v>25750</v>
      </c>
      <c r="H280" s="237">
        <f t="shared" si="129"/>
        <v>0</v>
      </c>
    </row>
    <row r="281" spans="1:8" s="25" customFormat="1" ht="30" customHeight="1" x14ac:dyDescent="0.3">
      <c r="A281" s="307" t="s">
        <v>303</v>
      </c>
      <c r="B281" s="308"/>
      <c r="C281" s="309"/>
      <c r="D281" s="223" t="s">
        <v>200</v>
      </c>
      <c r="E281" s="50">
        <f t="shared" ref="E281:H281" si="130">E282</f>
        <v>13750</v>
      </c>
      <c r="F281" s="50">
        <f t="shared" si="130"/>
        <v>13750</v>
      </c>
      <c r="G281" s="50">
        <f t="shared" si="130"/>
        <v>25750</v>
      </c>
      <c r="H281" s="50">
        <f t="shared" si="130"/>
        <v>0</v>
      </c>
    </row>
    <row r="282" spans="1:8" s="25" customFormat="1" ht="31.2" x14ac:dyDescent="0.3">
      <c r="A282" s="295" t="s">
        <v>72</v>
      </c>
      <c r="B282" s="296"/>
      <c r="C282" s="297"/>
      <c r="D282" s="219" t="s">
        <v>174</v>
      </c>
      <c r="E282" s="220">
        <f>E283+E303</f>
        <v>13750</v>
      </c>
      <c r="F282" s="220">
        <f t="shared" ref="F282:H282" si="131">F283+F303</f>
        <v>13750</v>
      </c>
      <c r="G282" s="220">
        <f t="shared" ref="G282" si="132">G283+G303</f>
        <v>25750</v>
      </c>
      <c r="H282" s="220">
        <f t="shared" si="131"/>
        <v>0</v>
      </c>
    </row>
    <row r="283" spans="1:8" s="25" customFormat="1" ht="15.6" x14ac:dyDescent="0.3">
      <c r="A283" s="289">
        <v>3</v>
      </c>
      <c r="B283" s="290"/>
      <c r="C283" s="291"/>
      <c r="D283" s="51" t="s">
        <v>10</v>
      </c>
      <c r="E283" s="52">
        <f t="shared" ref="E283:H283" si="133">E284+E300</f>
        <v>10250</v>
      </c>
      <c r="F283" s="52">
        <f t="shared" si="133"/>
        <v>10250</v>
      </c>
      <c r="G283" s="52">
        <f t="shared" ref="G283" si="134">G284+G300</f>
        <v>22250</v>
      </c>
      <c r="H283" s="52">
        <f t="shared" si="133"/>
        <v>0</v>
      </c>
    </row>
    <row r="284" spans="1:8" s="25" customFormat="1" ht="15.6" x14ac:dyDescent="0.3">
      <c r="A284" s="292">
        <v>32</v>
      </c>
      <c r="B284" s="293"/>
      <c r="C284" s="294"/>
      <c r="D284" s="51" t="s">
        <v>18</v>
      </c>
      <c r="E284" s="52">
        <f t="shared" ref="E284:H284" si="135">E285+E287+E291</f>
        <v>10250</v>
      </c>
      <c r="F284" s="52">
        <f t="shared" si="135"/>
        <v>10250</v>
      </c>
      <c r="G284" s="52">
        <f t="shared" ref="G284" si="136">G285+G287+G291</f>
        <v>22250</v>
      </c>
      <c r="H284" s="52">
        <f t="shared" si="135"/>
        <v>0</v>
      </c>
    </row>
    <row r="285" spans="1:8" s="25" customFormat="1" ht="19.2" customHeight="1" x14ac:dyDescent="0.3">
      <c r="A285" s="292">
        <v>321</v>
      </c>
      <c r="B285" s="293"/>
      <c r="C285" s="294"/>
      <c r="D285" s="145" t="s">
        <v>43</v>
      </c>
      <c r="E285" s="167">
        <f t="shared" ref="E285:H285" si="137">E286</f>
        <v>0</v>
      </c>
      <c r="F285" s="167">
        <f t="shared" si="137"/>
        <v>0</v>
      </c>
      <c r="G285" s="167">
        <f t="shared" si="137"/>
        <v>0</v>
      </c>
      <c r="H285" s="167">
        <f t="shared" si="137"/>
        <v>0</v>
      </c>
    </row>
    <row r="286" spans="1:8" s="25" customFormat="1" ht="16.2" customHeight="1" x14ac:dyDescent="0.3">
      <c r="A286" s="286">
        <v>32131</v>
      </c>
      <c r="B286" s="287"/>
      <c r="C286" s="288"/>
      <c r="D286" s="150" t="s">
        <v>52</v>
      </c>
      <c r="E286" s="55">
        <v>0</v>
      </c>
      <c r="F286" s="55">
        <v>0</v>
      </c>
      <c r="G286" s="55">
        <v>0</v>
      </c>
      <c r="H286" s="55"/>
    </row>
    <row r="287" spans="1:8" s="25" customFormat="1" ht="20.399999999999999" customHeight="1" x14ac:dyDescent="0.3">
      <c r="A287" s="292">
        <v>322</v>
      </c>
      <c r="B287" s="293"/>
      <c r="C287" s="294"/>
      <c r="D287" s="51" t="s">
        <v>45</v>
      </c>
      <c r="E287" s="167">
        <f t="shared" ref="E287:H287" si="138">E290+E288+E289</f>
        <v>0</v>
      </c>
      <c r="F287" s="167">
        <f t="shared" si="138"/>
        <v>0</v>
      </c>
      <c r="G287" s="167">
        <f t="shared" ref="G287" si="139">G290+G288+G289</f>
        <v>0</v>
      </c>
      <c r="H287" s="167">
        <f t="shared" si="138"/>
        <v>0</v>
      </c>
    </row>
    <row r="288" spans="1:8" s="25" customFormat="1" ht="17.399999999999999" customHeight="1" x14ac:dyDescent="0.3">
      <c r="A288" s="286">
        <v>32231</v>
      </c>
      <c r="B288" s="287"/>
      <c r="C288" s="288"/>
      <c r="D288" s="101" t="s">
        <v>94</v>
      </c>
      <c r="E288" s="81">
        <v>0</v>
      </c>
      <c r="F288" s="81">
        <v>0</v>
      </c>
      <c r="G288" s="81">
        <v>0</v>
      </c>
      <c r="H288" s="81"/>
    </row>
    <row r="289" spans="1:8" s="25" customFormat="1" ht="16.2" customHeight="1" x14ac:dyDescent="0.3">
      <c r="A289" s="286">
        <v>32233</v>
      </c>
      <c r="B289" s="287"/>
      <c r="C289" s="288"/>
      <c r="D289" s="101" t="s">
        <v>95</v>
      </c>
      <c r="E289" s="81">
        <v>0</v>
      </c>
      <c r="F289" s="81">
        <v>0</v>
      </c>
      <c r="G289" s="81">
        <v>0</v>
      </c>
      <c r="H289" s="81"/>
    </row>
    <row r="290" spans="1:8" s="25" customFormat="1" ht="30" x14ac:dyDescent="0.3">
      <c r="A290" s="286">
        <v>32244</v>
      </c>
      <c r="B290" s="287"/>
      <c r="C290" s="288"/>
      <c r="D290" s="53" t="s">
        <v>76</v>
      </c>
      <c r="E290" s="55">
        <v>0</v>
      </c>
      <c r="F290" s="55">
        <v>0</v>
      </c>
      <c r="G290" s="55">
        <v>0</v>
      </c>
      <c r="H290" s="55"/>
    </row>
    <row r="291" spans="1:8" s="25" customFormat="1" ht="18" customHeight="1" x14ac:dyDescent="0.3">
      <c r="A291" s="292">
        <v>323</v>
      </c>
      <c r="B291" s="293"/>
      <c r="C291" s="294"/>
      <c r="D291" s="51" t="s">
        <v>56</v>
      </c>
      <c r="E291" s="52">
        <f t="shared" ref="E291:H291" si="140">SUM(E292:E299)</f>
        <v>10250</v>
      </c>
      <c r="F291" s="52">
        <f t="shared" si="140"/>
        <v>10250</v>
      </c>
      <c r="G291" s="52">
        <f t="shared" ref="G291" si="141">SUM(G292:G299)</f>
        <v>22250</v>
      </c>
      <c r="H291" s="52">
        <f t="shared" si="140"/>
        <v>0</v>
      </c>
    </row>
    <row r="292" spans="1:8" ht="15.6" customHeight="1" x14ac:dyDescent="0.3">
      <c r="A292" s="286">
        <v>32311</v>
      </c>
      <c r="B292" s="287"/>
      <c r="C292" s="288"/>
      <c r="D292" s="150" t="s">
        <v>75</v>
      </c>
      <c r="E292" s="55">
        <v>0</v>
      </c>
      <c r="F292" s="55">
        <v>0</v>
      </c>
      <c r="G292" s="55">
        <v>0</v>
      </c>
      <c r="H292" s="55"/>
    </row>
    <row r="293" spans="1:8" ht="15.6" customHeight="1" x14ac:dyDescent="0.3">
      <c r="A293" s="286">
        <v>32313</v>
      </c>
      <c r="B293" s="287"/>
      <c r="C293" s="288"/>
      <c r="D293" s="150" t="s">
        <v>106</v>
      </c>
      <c r="E293" s="55">
        <v>0</v>
      </c>
      <c r="F293" s="55">
        <v>0</v>
      </c>
      <c r="G293" s="55">
        <v>0</v>
      </c>
      <c r="H293" s="55"/>
    </row>
    <row r="294" spans="1:8" s="25" customFormat="1" ht="30" customHeight="1" x14ac:dyDescent="0.3">
      <c r="A294" s="286">
        <v>32329</v>
      </c>
      <c r="B294" s="287"/>
      <c r="C294" s="288"/>
      <c r="D294" s="53" t="s">
        <v>118</v>
      </c>
      <c r="E294" s="55">
        <v>8500</v>
      </c>
      <c r="F294" s="55">
        <v>8500</v>
      </c>
      <c r="G294" s="55">
        <v>20500</v>
      </c>
      <c r="H294" s="55"/>
    </row>
    <row r="295" spans="1:8" ht="15.6" customHeight="1" x14ac:dyDescent="0.3">
      <c r="A295" s="318">
        <v>32349</v>
      </c>
      <c r="B295" s="318"/>
      <c r="C295" s="318"/>
      <c r="D295" s="161" t="s">
        <v>65</v>
      </c>
      <c r="E295" s="55">
        <v>0</v>
      </c>
      <c r="F295" s="55">
        <v>0</v>
      </c>
      <c r="G295" s="55">
        <v>0</v>
      </c>
      <c r="H295" s="55"/>
    </row>
    <row r="296" spans="1:8" ht="15.6" customHeight="1" x14ac:dyDescent="0.3">
      <c r="A296" s="318">
        <v>32379</v>
      </c>
      <c r="B296" s="318"/>
      <c r="C296" s="318"/>
      <c r="D296" s="168" t="s">
        <v>129</v>
      </c>
      <c r="E296" s="55">
        <v>750</v>
      </c>
      <c r="F296" s="55">
        <v>750</v>
      </c>
      <c r="G296" s="55">
        <v>750</v>
      </c>
      <c r="H296" s="55"/>
    </row>
    <row r="297" spans="1:8" ht="15.6" customHeight="1" x14ac:dyDescent="0.3">
      <c r="A297" s="318">
        <v>32389</v>
      </c>
      <c r="B297" s="318"/>
      <c r="C297" s="318"/>
      <c r="D297" s="161" t="s">
        <v>68</v>
      </c>
      <c r="E297" s="55">
        <v>0</v>
      </c>
      <c r="F297" s="55">
        <v>0</v>
      </c>
      <c r="G297" s="55">
        <v>0</v>
      </c>
      <c r="H297" s="55"/>
    </row>
    <row r="298" spans="1:8" ht="15.6" customHeight="1" x14ac:dyDescent="0.3">
      <c r="A298" s="318">
        <v>32399</v>
      </c>
      <c r="B298" s="318"/>
      <c r="C298" s="318"/>
      <c r="D298" s="161" t="s">
        <v>69</v>
      </c>
      <c r="E298" s="55">
        <v>0</v>
      </c>
      <c r="F298" s="55">
        <v>0</v>
      </c>
      <c r="G298" s="55">
        <v>0</v>
      </c>
      <c r="H298" s="55"/>
    </row>
    <row r="299" spans="1:8" ht="36" customHeight="1" x14ac:dyDescent="0.3">
      <c r="A299" s="286">
        <v>32999</v>
      </c>
      <c r="B299" s="287"/>
      <c r="C299" s="288"/>
      <c r="D299" s="213" t="s">
        <v>47</v>
      </c>
      <c r="E299" s="55">
        <v>1000</v>
      </c>
      <c r="F299" s="55">
        <v>1000</v>
      </c>
      <c r="G299" s="55">
        <v>1000</v>
      </c>
      <c r="H299" s="55"/>
    </row>
    <row r="300" spans="1:8" s="25" customFormat="1" ht="15.6" x14ac:dyDescent="0.3">
      <c r="A300" s="319">
        <v>34</v>
      </c>
      <c r="B300" s="319"/>
      <c r="C300" s="319"/>
      <c r="D300" s="166" t="s">
        <v>48</v>
      </c>
      <c r="E300" s="167">
        <f t="shared" ref="E300:H300" si="142">E301</f>
        <v>0</v>
      </c>
      <c r="F300" s="167">
        <f t="shared" si="142"/>
        <v>0</v>
      </c>
      <c r="G300" s="167">
        <f t="shared" si="142"/>
        <v>0</v>
      </c>
      <c r="H300" s="167">
        <f t="shared" si="142"/>
        <v>0</v>
      </c>
    </row>
    <row r="301" spans="1:8" s="25" customFormat="1" ht="30" customHeight="1" x14ac:dyDescent="0.3">
      <c r="A301" s="319">
        <v>343</v>
      </c>
      <c r="B301" s="319"/>
      <c r="C301" s="319"/>
      <c r="D301" s="166" t="s">
        <v>49</v>
      </c>
      <c r="E301" s="167">
        <f t="shared" ref="E301:H301" si="143">E302</f>
        <v>0</v>
      </c>
      <c r="F301" s="167">
        <f t="shared" si="143"/>
        <v>0</v>
      </c>
      <c r="G301" s="167">
        <f t="shared" si="143"/>
        <v>0</v>
      </c>
      <c r="H301" s="167">
        <f t="shared" si="143"/>
        <v>0</v>
      </c>
    </row>
    <row r="302" spans="1:8" ht="30" x14ac:dyDescent="0.3">
      <c r="A302" s="318">
        <v>34311</v>
      </c>
      <c r="B302" s="318"/>
      <c r="C302" s="318"/>
      <c r="D302" s="161" t="s">
        <v>71</v>
      </c>
      <c r="E302" s="55">
        <v>0</v>
      </c>
      <c r="F302" s="55">
        <v>0</v>
      </c>
      <c r="G302" s="55">
        <v>0</v>
      </c>
      <c r="H302" s="55"/>
    </row>
    <row r="303" spans="1:8" ht="31.2" x14ac:dyDescent="0.3">
      <c r="A303" s="316">
        <v>4</v>
      </c>
      <c r="B303" s="316"/>
      <c r="C303" s="316"/>
      <c r="D303" s="166" t="s">
        <v>12</v>
      </c>
      <c r="E303" s="167">
        <f>E304</f>
        <v>3500</v>
      </c>
      <c r="F303" s="167">
        <f t="shared" ref="E303:H305" si="144">F304</f>
        <v>3500</v>
      </c>
      <c r="G303" s="167">
        <f t="shared" si="144"/>
        <v>3500</v>
      </c>
      <c r="H303" s="167">
        <f t="shared" si="144"/>
        <v>0</v>
      </c>
    </row>
    <row r="304" spans="1:8" ht="31.2" x14ac:dyDescent="0.3">
      <c r="A304" s="289">
        <v>42</v>
      </c>
      <c r="B304" s="290"/>
      <c r="C304" s="291"/>
      <c r="D304" s="211" t="s">
        <v>112</v>
      </c>
      <c r="E304" s="167">
        <f t="shared" si="144"/>
        <v>3500</v>
      </c>
      <c r="F304" s="167">
        <f t="shared" si="144"/>
        <v>3500</v>
      </c>
      <c r="G304" s="167">
        <f t="shared" si="144"/>
        <v>3500</v>
      </c>
      <c r="H304" s="167">
        <f t="shared" si="144"/>
        <v>0</v>
      </c>
    </row>
    <row r="305" spans="1:8" ht="15.6" x14ac:dyDescent="0.3">
      <c r="A305" s="289">
        <v>422</v>
      </c>
      <c r="B305" s="290"/>
      <c r="C305" s="291"/>
      <c r="D305" s="211" t="s">
        <v>58</v>
      </c>
      <c r="E305" s="167">
        <f t="shared" si="144"/>
        <v>3500</v>
      </c>
      <c r="F305" s="167">
        <f t="shared" si="144"/>
        <v>3500</v>
      </c>
      <c r="G305" s="167">
        <f t="shared" si="144"/>
        <v>3500</v>
      </c>
      <c r="H305" s="167">
        <f t="shared" si="144"/>
        <v>0</v>
      </c>
    </row>
    <row r="306" spans="1:8" ht="30" x14ac:dyDescent="0.3">
      <c r="A306" s="317">
        <v>42273</v>
      </c>
      <c r="B306" s="317"/>
      <c r="C306" s="317"/>
      <c r="D306" s="161" t="s">
        <v>79</v>
      </c>
      <c r="E306" s="55">
        <v>3500</v>
      </c>
      <c r="F306" s="55">
        <v>3500</v>
      </c>
      <c r="G306" s="55">
        <v>3500</v>
      </c>
      <c r="H306" s="55"/>
    </row>
    <row r="307" spans="1:8" s="25" customFormat="1" ht="30" customHeight="1" x14ac:dyDescent="0.3">
      <c r="A307" s="298" t="s">
        <v>232</v>
      </c>
      <c r="B307" s="299"/>
      <c r="C307" s="300"/>
      <c r="D307" s="137" t="s">
        <v>121</v>
      </c>
      <c r="E307" s="138">
        <f t="shared" ref="E307:H309" si="145">E308</f>
        <v>0</v>
      </c>
      <c r="F307" s="138">
        <f t="shared" si="145"/>
        <v>0</v>
      </c>
      <c r="G307" s="138">
        <f t="shared" si="145"/>
        <v>0</v>
      </c>
      <c r="H307" s="138">
        <f t="shared" si="145"/>
        <v>0</v>
      </c>
    </row>
    <row r="308" spans="1:8" s="25" customFormat="1" ht="30" customHeight="1" x14ac:dyDescent="0.3">
      <c r="A308" s="295" t="s">
        <v>119</v>
      </c>
      <c r="B308" s="296"/>
      <c r="C308" s="297"/>
      <c r="D308" s="219" t="s">
        <v>120</v>
      </c>
      <c r="E308" s="220">
        <f t="shared" si="145"/>
        <v>0</v>
      </c>
      <c r="F308" s="220">
        <f t="shared" si="145"/>
        <v>0</v>
      </c>
      <c r="G308" s="220">
        <f t="shared" si="145"/>
        <v>0</v>
      </c>
      <c r="H308" s="220">
        <f t="shared" si="145"/>
        <v>0</v>
      </c>
    </row>
    <row r="309" spans="1:8" s="25" customFormat="1" ht="15.6" x14ac:dyDescent="0.3">
      <c r="A309" s="289">
        <v>3</v>
      </c>
      <c r="B309" s="290"/>
      <c r="C309" s="291"/>
      <c r="D309" s="51" t="s">
        <v>10</v>
      </c>
      <c r="E309" s="52">
        <f t="shared" ref="E309:F309" si="146">E310+E320</f>
        <v>0</v>
      </c>
      <c r="F309" s="52">
        <f t="shared" si="146"/>
        <v>0</v>
      </c>
      <c r="G309" s="52">
        <f t="shared" ref="G309" si="147">G310+G320</f>
        <v>0</v>
      </c>
      <c r="H309" s="52">
        <f t="shared" si="145"/>
        <v>0</v>
      </c>
    </row>
    <row r="310" spans="1:8" s="25" customFormat="1" ht="15.6" x14ac:dyDescent="0.3">
      <c r="A310" s="292">
        <v>31</v>
      </c>
      <c r="B310" s="293"/>
      <c r="C310" s="294"/>
      <c r="D310" s="51" t="s">
        <v>11</v>
      </c>
      <c r="E310" s="52">
        <f t="shared" ref="E310:H310" si="148">E311+E313+E318</f>
        <v>0</v>
      </c>
      <c r="F310" s="52">
        <f t="shared" si="148"/>
        <v>0</v>
      </c>
      <c r="G310" s="52">
        <f t="shared" ref="G310" si="149">G311+G313+G318</f>
        <v>0</v>
      </c>
      <c r="H310" s="52">
        <f t="shared" si="148"/>
        <v>0</v>
      </c>
    </row>
    <row r="311" spans="1:8" s="25" customFormat="1" ht="19.2" customHeight="1" x14ac:dyDescent="0.3">
      <c r="A311" s="292">
        <v>311</v>
      </c>
      <c r="B311" s="293"/>
      <c r="C311" s="294"/>
      <c r="D311" s="51" t="s">
        <v>77</v>
      </c>
      <c r="E311" s="52">
        <f t="shared" ref="E311:H311" si="150">E312</f>
        <v>0</v>
      </c>
      <c r="F311" s="52">
        <f t="shared" si="150"/>
        <v>0</v>
      </c>
      <c r="G311" s="52">
        <f t="shared" si="150"/>
        <v>0</v>
      </c>
      <c r="H311" s="52">
        <f t="shared" si="150"/>
        <v>0</v>
      </c>
    </row>
    <row r="312" spans="1:8" ht="15.6" x14ac:dyDescent="0.3">
      <c r="A312" s="286">
        <v>31111</v>
      </c>
      <c r="B312" s="287"/>
      <c r="C312" s="288"/>
      <c r="D312" s="53" t="s">
        <v>39</v>
      </c>
      <c r="E312" s="54">
        <v>0</v>
      </c>
      <c r="F312" s="54">
        <v>0</v>
      </c>
      <c r="G312" s="54">
        <v>0</v>
      </c>
      <c r="H312" s="54"/>
    </row>
    <row r="313" spans="1:8" s="25" customFormat="1" ht="19.2" customHeight="1" x14ac:dyDescent="0.3">
      <c r="A313" s="292">
        <v>312</v>
      </c>
      <c r="B313" s="293"/>
      <c r="C313" s="294"/>
      <c r="D313" s="51" t="s">
        <v>40</v>
      </c>
      <c r="E313" s="167">
        <f t="shared" ref="E313:G313" si="151">E317</f>
        <v>0</v>
      </c>
      <c r="F313" s="167">
        <f t="shared" si="151"/>
        <v>0</v>
      </c>
      <c r="G313" s="167">
        <f t="shared" si="151"/>
        <v>0</v>
      </c>
      <c r="H313" s="167">
        <f t="shared" ref="H313" si="152">H317</f>
        <v>0</v>
      </c>
    </row>
    <row r="314" spans="1:8" s="25" customFormat="1" ht="17.399999999999999" customHeight="1" x14ac:dyDescent="0.3">
      <c r="A314" s="286">
        <v>31212</v>
      </c>
      <c r="B314" s="287"/>
      <c r="C314" s="288"/>
      <c r="D314" s="101" t="s">
        <v>190</v>
      </c>
      <c r="E314" s="81">
        <v>0</v>
      </c>
      <c r="F314" s="81">
        <v>0</v>
      </c>
      <c r="G314" s="81">
        <v>0</v>
      </c>
      <c r="H314" s="81"/>
    </row>
    <row r="315" spans="1:8" s="25" customFormat="1" ht="17.399999999999999" customHeight="1" x14ac:dyDescent="0.3">
      <c r="A315" s="286">
        <v>31214</v>
      </c>
      <c r="B315" s="287"/>
      <c r="C315" s="288"/>
      <c r="D315" s="101" t="s">
        <v>191</v>
      </c>
      <c r="E315" s="81">
        <v>0</v>
      </c>
      <c r="F315" s="81">
        <v>0</v>
      </c>
      <c r="G315" s="81">
        <v>0</v>
      </c>
      <c r="H315" s="81"/>
    </row>
    <row r="316" spans="1:8" s="25" customFormat="1" ht="17.399999999999999" customHeight="1" x14ac:dyDescent="0.3">
      <c r="A316" s="286">
        <v>31216</v>
      </c>
      <c r="B316" s="287"/>
      <c r="C316" s="288"/>
      <c r="D316" s="101" t="s">
        <v>192</v>
      </c>
      <c r="E316" s="81">
        <v>0</v>
      </c>
      <c r="F316" s="81">
        <v>0</v>
      </c>
      <c r="G316" s="81">
        <v>0</v>
      </c>
      <c r="H316" s="81"/>
    </row>
    <row r="317" spans="1:8" ht="15.6" x14ac:dyDescent="0.3">
      <c r="A317" s="286">
        <v>31219</v>
      </c>
      <c r="B317" s="287"/>
      <c r="C317" s="288"/>
      <c r="D317" s="53" t="s">
        <v>40</v>
      </c>
      <c r="E317" s="55">
        <v>0</v>
      </c>
      <c r="F317" s="55">
        <v>0</v>
      </c>
      <c r="G317" s="55">
        <v>0</v>
      </c>
      <c r="H317" s="55"/>
    </row>
    <row r="318" spans="1:8" s="25" customFormat="1" ht="17.399999999999999" customHeight="1" x14ac:dyDescent="0.3">
      <c r="A318" s="292">
        <v>313</v>
      </c>
      <c r="B318" s="293"/>
      <c r="C318" s="294"/>
      <c r="D318" s="51" t="s">
        <v>41</v>
      </c>
      <c r="E318" s="167">
        <f t="shared" ref="E318:H318" si="153">E319</f>
        <v>0</v>
      </c>
      <c r="F318" s="167">
        <f t="shared" si="153"/>
        <v>0</v>
      </c>
      <c r="G318" s="167">
        <f t="shared" si="153"/>
        <v>0</v>
      </c>
      <c r="H318" s="167">
        <f t="shared" si="153"/>
        <v>0</v>
      </c>
    </row>
    <row r="319" spans="1:8" ht="30" x14ac:dyDescent="0.3">
      <c r="A319" s="286">
        <v>31321</v>
      </c>
      <c r="B319" s="287"/>
      <c r="C319" s="288"/>
      <c r="D319" s="53" t="s">
        <v>42</v>
      </c>
      <c r="E319" s="55">
        <v>0</v>
      </c>
      <c r="F319" s="55">
        <v>0</v>
      </c>
      <c r="G319" s="55">
        <v>0</v>
      </c>
      <c r="H319" s="55"/>
    </row>
    <row r="320" spans="1:8" s="25" customFormat="1" ht="15.6" x14ac:dyDescent="0.3">
      <c r="A320" s="292">
        <v>32</v>
      </c>
      <c r="B320" s="293"/>
      <c r="C320" s="294"/>
      <c r="D320" s="51" t="s">
        <v>18</v>
      </c>
      <c r="E320" s="167">
        <f t="shared" ref="E320:G320" si="154">E321</f>
        <v>0</v>
      </c>
      <c r="F320" s="167">
        <f t="shared" si="154"/>
        <v>0</v>
      </c>
      <c r="G320" s="167">
        <f t="shared" si="154"/>
        <v>0</v>
      </c>
      <c r="H320" s="167">
        <f>H321</f>
        <v>0</v>
      </c>
    </row>
    <row r="321" spans="1:8" s="25" customFormat="1" ht="27.75" customHeight="1" x14ac:dyDescent="0.3">
      <c r="A321" s="292">
        <v>321</v>
      </c>
      <c r="B321" s="293"/>
      <c r="C321" s="294"/>
      <c r="D321" s="51" t="s">
        <v>43</v>
      </c>
      <c r="E321" s="167">
        <f t="shared" ref="E321:H321" si="155">E323</f>
        <v>0</v>
      </c>
      <c r="F321" s="167">
        <f t="shared" si="155"/>
        <v>0</v>
      </c>
      <c r="G321" s="167">
        <f t="shared" ref="G321" si="156">G323</f>
        <v>0</v>
      </c>
      <c r="H321" s="167">
        <f t="shared" si="155"/>
        <v>0</v>
      </c>
    </row>
    <row r="322" spans="1:8" s="25" customFormat="1" ht="15.6" x14ac:dyDescent="0.3">
      <c r="A322" s="286">
        <v>32119</v>
      </c>
      <c r="B322" s="287"/>
      <c r="C322" s="288"/>
      <c r="D322" s="152" t="s">
        <v>116</v>
      </c>
      <c r="E322" s="55">
        <v>0</v>
      </c>
      <c r="F322" s="55">
        <v>0</v>
      </c>
      <c r="G322" s="55">
        <v>0</v>
      </c>
      <c r="H322" s="55"/>
    </row>
    <row r="323" spans="1:8" ht="30" x14ac:dyDescent="0.3">
      <c r="A323" s="286">
        <v>32121</v>
      </c>
      <c r="B323" s="287"/>
      <c r="C323" s="288"/>
      <c r="D323" s="53" t="s">
        <v>78</v>
      </c>
      <c r="E323" s="54">
        <v>0</v>
      </c>
      <c r="F323" s="54">
        <v>0</v>
      </c>
      <c r="G323" s="54">
        <v>0</v>
      </c>
      <c r="H323" s="54"/>
    </row>
    <row r="324" spans="1:8" s="25" customFormat="1" ht="30" customHeight="1" x14ac:dyDescent="0.3">
      <c r="A324" s="298" t="s">
        <v>301</v>
      </c>
      <c r="B324" s="299"/>
      <c r="C324" s="300"/>
      <c r="D324" s="137" t="s">
        <v>122</v>
      </c>
      <c r="E324" s="138">
        <f t="shared" ref="E324:H324" si="157">E326+E343+E359</f>
        <v>24039.989999999998</v>
      </c>
      <c r="F324" s="138">
        <f t="shared" si="157"/>
        <v>24039.989999999998</v>
      </c>
      <c r="G324" s="138">
        <f t="shared" ref="G324" si="158">G326+G343+G359</f>
        <v>25384.910000000003</v>
      </c>
      <c r="H324" s="138">
        <f t="shared" si="157"/>
        <v>0</v>
      </c>
    </row>
    <row r="325" spans="1:8" s="25" customFormat="1" ht="30" customHeight="1" x14ac:dyDescent="0.3">
      <c r="A325" s="307" t="s">
        <v>303</v>
      </c>
      <c r="B325" s="308"/>
      <c r="C325" s="309"/>
      <c r="D325" s="223" t="s">
        <v>200</v>
      </c>
      <c r="E325" s="50">
        <f t="shared" ref="E325:H325" si="159">E326</f>
        <v>2575.54</v>
      </c>
      <c r="F325" s="50">
        <f t="shared" si="159"/>
        <v>2575.54</v>
      </c>
      <c r="G325" s="50">
        <f t="shared" si="159"/>
        <v>2719.63</v>
      </c>
      <c r="H325" s="50">
        <f t="shared" si="159"/>
        <v>0</v>
      </c>
    </row>
    <row r="326" spans="1:8" s="25" customFormat="1" ht="30" customHeight="1" x14ac:dyDescent="0.3">
      <c r="A326" s="295" t="s">
        <v>72</v>
      </c>
      <c r="B326" s="296"/>
      <c r="C326" s="297"/>
      <c r="D326" s="219" t="s">
        <v>200</v>
      </c>
      <c r="E326" s="220">
        <f t="shared" ref="E326:H326" si="160">E327</f>
        <v>2575.54</v>
      </c>
      <c r="F326" s="220">
        <f t="shared" si="160"/>
        <v>2575.54</v>
      </c>
      <c r="G326" s="220">
        <f t="shared" si="160"/>
        <v>2719.63</v>
      </c>
      <c r="H326" s="220">
        <f t="shared" si="160"/>
        <v>0</v>
      </c>
    </row>
    <row r="327" spans="1:8" s="25" customFormat="1" ht="15.6" x14ac:dyDescent="0.3">
      <c r="A327" s="289">
        <v>3</v>
      </c>
      <c r="B327" s="290"/>
      <c r="C327" s="291"/>
      <c r="D327" s="51" t="s">
        <v>10</v>
      </c>
      <c r="E327" s="52">
        <f t="shared" ref="E327:H327" si="161">E328+E338</f>
        <v>2575.54</v>
      </c>
      <c r="F327" s="52">
        <f t="shared" si="161"/>
        <v>2575.54</v>
      </c>
      <c r="G327" s="52">
        <f t="shared" ref="G327" si="162">G328+G338</f>
        <v>2719.63</v>
      </c>
      <c r="H327" s="52">
        <f t="shared" si="161"/>
        <v>0</v>
      </c>
    </row>
    <row r="328" spans="1:8" s="25" customFormat="1" ht="15.6" x14ac:dyDescent="0.3">
      <c r="A328" s="292">
        <v>31</v>
      </c>
      <c r="B328" s="293"/>
      <c r="C328" s="294"/>
      <c r="D328" s="51" t="s">
        <v>11</v>
      </c>
      <c r="E328" s="52">
        <f t="shared" ref="E328:H328" si="163">E329+E331+E336</f>
        <v>2413.42</v>
      </c>
      <c r="F328" s="52">
        <f t="shared" si="163"/>
        <v>2413.42</v>
      </c>
      <c r="G328" s="52">
        <f t="shared" ref="G328" si="164">G329+G331+G336</f>
        <v>2556.02</v>
      </c>
      <c r="H328" s="52">
        <f t="shared" si="163"/>
        <v>0</v>
      </c>
    </row>
    <row r="329" spans="1:8" s="25" customFormat="1" ht="21.6" customHeight="1" x14ac:dyDescent="0.3">
      <c r="A329" s="292">
        <v>311</v>
      </c>
      <c r="B329" s="293"/>
      <c r="C329" s="294"/>
      <c r="D329" s="51" t="s">
        <v>77</v>
      </c>
      <c r="E329" s="52">
        <f t="shared" ref="E329:H329" si="165">E330</f>
        <v>2325.62</v>
      </c>
      <c r="F329" s="52">
        <f t="shared" si="165"/>
        <v>2325.62</v>
      </c>
      <c r="G329" s="52">
        <f t="shared" si="165"/>
        <v>2460.38</v>
      </c>
      <c r="H329" s="52">
        <f t="shared" si="165"/>
        <v>0</v>
      </c>
    </row>
    <row r="330" spans="1:8" ht="15.6" x14ac:dyDescent="0.3">
      <c r="A330" s="286">
        <v>31111</v>
      </c>
      <c r="B330" s="287"/>
      <c r="C330" s="288"/>
      <c r="D330" s="53" t="s">
        <v>39</v>
      </c>
      <c r="E330" s="54">
        <v>2325.62</v>
      </c>
      <c r="F330" s="54">
        <v>2325.62</v>
      </c>
      <c r="G330" s="54">
        <v>2460.38</v>
      </c>
      <c r="H330" s="54"/>
    </row>
    <row r="331" spans="1:8" s="25" customFormat="1" ht="20.399999999999999" customHeight="1" x14ac:dyDescent="0.3">
      <c r="A331" s="292">
        <v>312</v>
      </c>
      <c r="B331" s="293"/>
      <c r="C331" s="294"/>
      <c r="D331" s="51" t="s">
        <v>40</v>
      </c>
      <c r="E331" s="167">
        <f t="shared" ref="E331:H331" si="166">E332+E333+E334+E335</f>
        <v>87.8</v>
      </c>
      <c r="F331" s="167">
        <f t="shared" si="166"/>
        <v>87.8</v>
      </c>
      <c r="G331" s="167">
        <f t="shared" ref="G331" si="167">G332+G333+G334+G335</f>
        <v>95.64</v>
      </c>
      <c r="H331" s="167">
        <f t="shared" si="166"/>
        <v>0</v>
      </c>
    </row>
    <row r="332" spans="1:8" s="25" customFormat="1" ht="17.399999999999999" customHeight="1" x14ac:dyDescent="0.3">
      <c r="A332" s="286">
        <v>31212</v>
      </c>
      <c r="B332" s="287"/>
      <c r="C332" s="288"/>
      <c r="D332" s="101" t="s">
        <v>190</v>
      </c>
      <c r="E332" s="81">
        <v>0</v>
      </c>
      <c r="F332" s="81">
        <v>0</v>
      </c>
      <c r="G332" s="81">
        <v>0</v>
      </c>
      <c r="H332" s="81"/>
    </row>
    <row r="333" spans="1:8" s="25" customFormat="1" ht="17.399999999999999" customHeight="1" x14ac:dyDescent="0.3">
      <c r="A333" s="286">
        <v>31214</v>
      </c>
      <c r="B333" s="287"/>
      <c r="C333" s="288"/>
      <c r="D333" s="101" t="s">
        <v>191</v>
      </c>
      <c r="E333" s="81">
        <v>0</v>
      </c>
      <c r="F333" s="81">
        <v>0</v>
      </c>
      <c r="G333" s="81">
        <v>0</v>
      </c>
      <c r="H333" s="81"/>
    </row>
    <row r="334" spans="1:8" s="25" customFormat="1" ht="17.399999999999999" customHeight="1" x14ac:dyDescent="0.3">
      <c r="A334" s="286">
        <v>31216</v>
      </c>
      <c r="B334" s="287"/>
      <c r="C334" s="288"/>
      <c r="D334" s="101" t="s">
        <v>192</v>
      </c>
      <c r="E334" s="81">
        <v>0</v>
      </c>
      <c r="F334" s="81">
        <v>0</v>
      </c>
      <c r="G334" s="81">
        <v>0</v>
      </c>
      <c r="H334" s="81"/>
    </row>
    <row r="335" spans="1:8" ht="15.6" x14ac:dyDescent="0.3">
      <c r="A335" s="286">
        <v>31219</v>
      </c>
      <c r="B335" s="287"/>
      <c r="C335" s="288"/>
      <c r="D335" s="53" t="s">
        <v>40</v>
      </c>
      <c r="E335" s="55">
        <v>87.8</v>
      </c>
      <c r="F335" s="55">
        <v>87.8</v>
      </c>
      <c r="G335" s="55">
        <v>95.64</v>
      </c>
      <c r="H335" s="55"/>
    </row>
    <row r="336" spans="1:8" s="25" customFormat="1" ht="18.600000000000001" customHeight="1" x14ac:dyDescent="0.3">
      <c r="A336" s="292">
        <v>313</v>
      </c>
      <c r="B336" s="293"/>
      <c r="C336" s="294"/>
      <c r="D336" s="51" t="s">
        <v>41</v>
      </c>
      <c r="E336" s="167">
        <f t="shared" ref="E336:H336" si="168">E337</f>
        <v>0</v>
      </c>
      <c r="F336" s="167">
        <f t="shared" si="168"/>
        <v>0</v>
      </c>
      <c r="G336" s="167">
        <f t="shared" si="168"/>
        <v>0</v>
      </c>
      <c r="H336" s="167">
        <f t="shared" si="168"/>
        <v>0</v>
      </c>
    </row>
    <row r="337" spans="1:8" ht="30" x14ac:dyDescent="0.3">
      <c r="A337" s="286">
        <v>31321</v>
      </c>
      <c r="B337" s="287"/>
      <c r="C337" s="288"/>
      <c r="D337" s="53" t="s">
        <v>42</v>
      </c>
      <c r="E337" s="55">
        <v>0</v>
      </c>
      <c r="F337" s="55">
        <v>0</v>
      </c>
      <c r="G337" s="55">
        <v>0</v>
      </c>
      <c r="H337" s="55"/>
    </row>
    <row r="338" spans="1:8" s="25" customFormat="1" ht="15.6" x14ac:dyDescent="0.3">
      <c r="A338" s="292">
        <v>32</v>
      </c>
      <c r="B338" s="293"/>
      <c r="C338" s="294"/>
      <c r="D338" s="51" t="s">
        <v>18</v>
      </c>
      <c r="E338" s="167">
        <f t="shared" ref="E338:H338" si="169">E339</f>
        <v>162.12</v>
      </c>
      <c r="F338" s="167">
        <f t="shared" si="169"/>
        <v>162.12</v>
      </c>
      <c r="G338" s="167">
        <f t="shared" si="169"/>
        <v>163.61000000000001</v>
      </c>
      <c r="H338" s="167">
        <f t="shared" si="169"/>
        <v>0</v>
      </c>
    </row>
    <row r="339" spans="1:8" s="25" customFormat="1" ht="28.5" customHeight="1" x14ac:dyDescent="0.3">
      <c r="A339" s="292">
        <v>321</v>
      </c>
      <c r="B339" s="293"/>
      <c r="C339" s="294"/>
      <c r="D339" s="51" t="s">
        <v>43</v>
      </c>
      <c r="E339" s="167">
        <f t="shared" ref="E339:H339" si="170">E340+E341</f>
        <v>162.12</v>
      </c>
      <c r="F339" s="167">
        <f t="shared" si="170"/>
        <v>162.12</v>
      </c>
      <c r="G339" s="167">
        <f t="shared" ref="G339" si="171">G340+G341</f>
        <v>163.61000000000001</v>
      </c>
      <c r="H339" s="167">
        <f t="shared" si="170"/>
        <v>0</v>
      </c>
    </row>
    <row r="340" spans="1:8" s="25" customFormat="1" ht="15.6" x14ac:dyDescent="0.3">
      <c r="A340" s="286">
        <v>32119</v>
      </c>
      <c r="B340" s="287"/>
      <c r="C340" s="288"/>
      <c r="D340" s="152" t="s">
        <v>116</v>
      </c>
      <c r="E340" s="55">
        <v>7.84</v>
      </c>
      <c r="F340" s="55">
        <v>7.84</v>
      </c>
      <c r="G340" s="55">
        <v>7.84</v>
      </c>
      <c r="H340" s="55"/>
    </row>
    <row r="341" spans="1:8" ht="30" x14ac:dyDescent="0.3">
      <c r="A341" s="286">
        <v>32121</v>
      </c>
      <c r="B341" s="287"/>
      <c r="C341" s="288"/>
      <c r="D341" s="53" t="s">
        <v>78</v>
      </c>
      <c r="E341" s="55">
        <v>154.28</v>
      </c>
      <c r="F341" s="55">
        <v>154.28</v>
      </c>
      <c r="G341" s="55">
        <v>155.77000000000001</v>
      </c>
      <c r="H341" s="55"/>
    </row>
    <row r="342" spans="1:8" s="23" customFormat="1" ht="15.6" x14ac:dyDescent="0.3">
      <c r="A342" s="307" t="s">
        <v>302</v>
      </c>
      <c r="B342" s="308"/>
      <c r="C342" s="309"/>
      <c r="D342" s="223" t="s">
        <v>149</v>
      </c>
      <c r="E342" s="50">
        <f>E343+E359</f>
        <v>21464.449999999997</v>
      </c>
      <c r="F342" s="50">
        <f t="shared" ref="F342:H342" si="172">F343+F359</f>
        <v>21464.449999999997</v>
      </c>
      <c r="G342" s="50">
        <f t="shared" ref="G342" si="173">G343+G359</f>
        <v>22665.280000000002</v>
      </c>
      <c r="H342" s="50">
        <f t="shared" si="172"/>
        <v>0</v>
      </c>
    </row>
    <row r="343" spans="1:8" s="25" customFormat="1" ht="30" customHeight="1" x14ac:dyDescent="0.3">
      <c r="A343" s="295" t="s">
        <v>130</v>
      </c>
      <c r="B343" s="296"/>
      <c r="C343" s="297"/>
      <c r="D343" s="219" t="s">
        <v>201</v>
      </c>
      <c r="E343" s="220">
        <f t="shared" ref="E343:H343" si="174">E344</f>
        <v>3219.67</v>
      </c>
      <c r="F343" s="220">
        <f t="shared" si="174"/>
        <v>3219.67</v>
      </c>
      <c r="G343" s="220">
        <f t="shared" si="174"/>
        <v>3399.79</v>
      </c>
      <c r="H343" s="220">
        <f t="shared" si="174"/>
        <v>0</v>
      </c>
    </row>
    <row r="344" spans="1:8" s="25" customFormat="1" ht="15.6" x14ac:dyDescent="0.3">
      <c r="A344" s="289">
        <v>3</v>
      </c>
      <c r="B344" s="290"/>
      <c r="C344" s="291"/>
      <c r="D344" s="163" t="s">
        <v>10</v>
      </c>
      <c r="E344" s="52">
        <f t="shared" ref="E344:H344" si="175">E345+E355</f>
        <v>3219.67</v>
      </c>
      <c r="F344" s="52">
        <f t="shared" si="175"/>
        <v>3219.67</v>
      </c>
      <c r="G344" s="52">
        <f t="shared" ref="G344" si="176">G345+G355</f>
        <v>3399.79</v>
      </c>
      <c r="H344" s="52">
        <f t="shared" si="175"/>
        <v>0</v>
      </c>
    </row>
    <row r="345" spans="1:8" s="25" customFormat="1" ht="15.6" x14ac:dyDescent="0.3">
      <c r="A345" s="292">
        <v>31</v>
      </c>
      <c r="B345" s="293"/>
      <c r="C345" s="294"/>
      <c r="D345" s="163" t="s">
        <v>11</v>
      </c>
      <c r="E345" s="52">
        <f t="shared" ref="E345:H345" si="177">E346+E348+E353</f>
        <v>3017.01</v>
      </c>
      <c r="F345" s="52">
        <f t="shared" si="177"/>
        <v>3017.01</v>
      </c>
      <c r="G345" s="52">
        <f t="shared" ref="G345" si="178">G346+G348+G353</f>
        <v>3195.27</v>
      </c>
      <c r="H345" s="52">
        <f t="shared" si="177"/>
        <v>0</v>
      </c>
    </row>
    <row r="346" spans="1:8" s="25" customFormat="1" ht="21.6" customHeight="1" x14ac:dyDescent="0.3">
      <c r="A346" s="292">
        <v>311</v>
      </c>
      <c r="B346" s="293"/>
      <c r="C346" s="294"/>
      <c r="D346" s="163" t="s">
        <v>77</v>
      </c>
      <c r="E346" s="52">
        <f t="shared" ref="E346:H346" si="179">E347</f>
        <v>2907.25</v>
      </c>
      <c r="F346" s="52">
        <f t="shared" si="179"/>
        <v>2907.25</v>
      </c>
      <c r="G346" s="52">
        <f t="shared" si="179"/>
        <v>3075.71</v>
      </c>
      <c r="H346" s="52">
        <f t="shared" si="179"/>
        <v>0</v>
      </c>
    </row>
    <row r="347" spans="1:8" ht="15.6" x14ac:dyDescent="0.3">
      <c r="A347" s="286">
        <v>31111</v>
      </c>
      <c r="B347" s="287"/>
      <c r="C347" s="288"/>
      <c r="D347" s="164" t="s">
        <v>39</v>
      </c>
      <c r="E347" s="54">
        <v>2907.25</v>
      </c>
      <c r="F347" s="54">
        <v>2907.25</v>
      </c>
      <c r="G347" s="54">
        <v>3075.71</v>
      </c>
      <c r="H347" s="54"/>
    </row>
    <row r="348" spans="1:8" s="25" customFormat="1" ht="20.399999999999999" customHeight="1" x14ac:dyDescent="0.3">
      <c r="A348" s="292">
        <v>312</v>
      </c>
      <c r="B348" s="293"/>
      <c r="C348" s="294"/>
      <c r="D348" s="163" t="s">
        <v>40</v>
      </c>
      <c r="E348" s="167">
        <f t="shared" ref="E348:H348" si="180">E349+E350+E351+E352</f>
        <v>109.76</v>
      </c>
      <c r="F348" s="167">
        <f t="shared" si="180"/>
        <v>109.76</v>
      </c>
      <c r="G348" s="167">
        <f t="shared" si="180"/>
        <v>119.56</v>
      </c>
      <c r="H348" s="167">
        <f t="shared" si="180"/>
        <v>0</v>
      </c>
    </row>
    <row r="349" spans="1:8" s="25" customFormat="1" ht="17.399999999999999" customHeight="1" x14ac:dyDescent="0.3">
      <c r="A349" s="286">
        <v>31212</v>
      </c>
      <c r="B349" s="287"/>
      <c r="C349" s="288"/>
      <c r="D349" s="101" t="s">
        <v>190</v>
      </c>
      <c r="E349" s="96">
        <v>0</v>
      </c>
      <c r="F349" s="96">
        <v>0</v>
      </c>
      <c r="G349" s="96">
        <v>0</v>
      </c>
      <c r="H349" s="96"/>
    </row>
    <row r="350" spans="1:8" s="25" customFormat="1" ht="17.399999999999999" customHeight="1" x14ac:dyDescent="0.3">
      <c r="A350" s="286">
        <v>31214</v>
      </c>
      <c r="B350" s="287"/>
      <c r="C350" s="288"/>
      <c r="D350" s="101" t="s">
        <v>191</v>
      </c>
      <c r="E350" s="96">
        <v>0</v>
      </c>
      <c r="F350" s="96">
        <v>0</v>
      </c>
      <c r="G350" s="96">
        <v>0</v>
      </c>
      <c r="H350" s="96"/>
    </row>
    <row r="351" spans="1:8" s="25" customFormat="1" ht="17.399999999999999" customHeight="1" x14ac:dyDescent="0.3">
      <c r="A351" s="286">
        <v>31216</v>
      </c>
      <c r="B351" s="287"/>
      <c r="C351" s="288"/>
      <c r="D351" s="101" t="s">
        <v>192</v>
      </c>
      <c r="E351" s="96">
        <v>0</v>
      </c>
      <c r="F351" s="96">
        <v>0</v>
      </c>
      <c r="G351" s="96">
        <v>0</v>
      </c>
      <c r="H351" s="96"/>
    </row>
    <row r="352" spans="1:8" ht="15.6" x14ac:dyDescent="0.3">
      <c r="A352" s="286">
        <v>31219</v>
      </c>
      <c r="B352" s="287"/>
      <c r="C352" s="288"/>
      <c r="D352" s="164" t="s">
        <v>40</v>
      </c>
      <c r="E352" s="54">
        <v>109.76</v>
      </c>
      <c r="F352" s="54">
        <v>109.76</v>
      </c>
      <c r="G352" s="54">
        <v>119.56</v>
      </c>
      <c r="H352" s="54"/>
    </row>
    <row r="353" spans="1:8" s="25" customFormat="1" ht="18.600000000000001" customHeight="1" x14ac:dyDescent="0.3">
      <c r="A353" s="292">
        <v>313</v>
      </c>
      <c r="B353" s="293"/>
      <c r="C353" s="294"/>
      <c r="D353" s="163" t="s">
        <v>41</v>
      </c>
      <c r="E353" s="167">
        <f t="shared" ref="E353:H353" si="181">E354</f>
        <v>0</v>
      </c>
      <c r="F353" s="167">
        <f t="shared" si="181"/>
        <v>0</v>
      </c>
      <c r="G353" s="167">
        <f t="shared" si="181"/>
        <v>0</v>
      </c>
      <c r="H353" s="167">
        <f t="shared" si="181"/>
        <v>0</v>
      </c>
    </row>
    <row r="354" spans="1:8" ht="30" x14ac:dyDescent="0.3">
      <c r="A354" s="286">
        <v>31321</v>
      </c>
      <c r="B354" s="287"/>
      <c r="C354" s="288"/>
      <c r="D354" s="164" t="s">
        <v>42</v>
      </c>
      <c r="E354" s="54">
        <v>0</v>
      </c>
      <c r="F354" s="54">
        <v>0</v>
      </c>
      <c r="G354" s="54">
        <v>0</v>
      </c>
      <c r="H354" s="54"/>
    </row>
    <row r="355" spans="1:8" s="25" customFormat="1" ht="15.6" x14ac:dyDescent="0.3">
      <c r="A355" s="292">
        <v>32</v>
      </c>
      <c r="B355" s="293"/>
      <c r="C355" s="294"/>
      <c r="D355" s="163" t="s">
        <v>18</v>
      </c>
      <c r="E355" s="167">
        <f t="shared" ref="E355:H355" si="182">E356</f>
        <v>202.66000000000003</v>
      </c>
      <c r="F355" s="167">
        <f t="shared" si="182"/>
        <v>202.66000000000003</v>
      </c>
      <c r="G355" s="167">
        <f t="shared" si="182"/>
        <v>204.52</v>
      </c>
      <c r="H355" s="167">
        <f t="shared" si="182"/>
        <v>0</v>
      </c>
    </row>
    <row r="356" spans="1:8" s="25" customFormat="1" ht="28.5" customHeight="1" x14ac:dyDescent="0.3">
      <c r="A356" s="292">
        <v>321</v>
      </c>
      <c r="B356" s="293"/>
      <c r="C356" s="294"/>
      <c r="D356" s="163" t="s">
        <v>43</v>
      </c>
      <c r="E356" s="167">
        <f t="shared" ref="E356:H356" si="183">E357+E358</f>
        <v>202.66000000000003</v>
      </c>
      <c r="F356" s="167">
        <f t="shared" si="183"/>
        <v>202.66000000000003</v>
      </c>
      <c r="G356" s="167">
        <f t="shared" ref="G356" si="184">G357+G358</f>
        <v>204.52</v>
      </c>
      <c r="H356" s="167">
        <f t="shared" si="183"/>
        <v>0</v>
      </c>
    </row>
    <row r="357" spans="1:8" s="25" customFormat="1" ht="15.6" x14ac:dyDescent="0.3">
      <c r="A357" s="286">
        <v>32119</v>
      </c>
      <c r="B357" s="287"/>
      <c r="C357" s="288"/>
      <c r="D357" s="164" t="s">
        <v>116</v>
      </c>
      <c r="E357" s="54">
        <v>9.8000000000000007</v>
      </c>
      <c r="F357" s="54">
        <v>9.8000000000000007</v>
      </c>
      <c r="G357" s="54">
        <v>9.8000000000000007</v>
      </c>
      <c r="H357" s="54"/>
    </row>
    <row r="358" spans="1:8" ht="30" x14ac:dyDescent="0.3">
      <c r="A358" s="286">
        <v>32121</v>
      </c>
      <c r="B358" s="287"/>
      <c r="C358" s="288"/>
      <c r="D358" s="164" t="s">
        <v>78</v>
      </c>
      <c r="E358" s="54">
        <v>192.86</v>
      </c>
      <c r="F358" s="54">
        <v>192.86</v>
      </c>
      <c r="G358" s="54">
        <v>194.72</v>
      </c>
      <c r="H358" s="54"/>
    </row>
    <row r="359" spans="1:8" s="25" customFormat="1" ht="30" customHeight="1" x14ac:dyDescent="0.3">
      <c r="A359" s="295" t="s">
        <v>119</v>
      </c>
      <c r="B359" s="296"/>
      <c r="C359" s="297"/>
      <c r="D359" s="219" t="s">
        <v>202</v>
      </c>
      <c r="E359" s="220">
        <f t="shared" ref="E359:H359" si="185">E360</f>
        <v>18244.78</v>
      </c>
      <c r="F359" s="220">
        <f t="shared" si="185"/>
        <v>18244.78</v>
      </c>
      <c r="G359" s="220">
        <f t="shared" si="185"/>
        <v>19265.490000000002</v>
      </c>
      <c r="H359" s="220">
        <f t="shared" si="185"/>
        <v>0</v>
      </c>
    </row>
    <row r="360" spans="1:8" s="25" customFormat="1" ht="15.6" x14ac:dyDescent="0.3">
      <c r="A360" s="289">
        <v>3</v>
      </c>
      <c r="B360" s="290"/>
      <c r="C360" s="291"/>
      <c r="D360" s="163" t="s">
        <v>10</v>
      </c>
      <c r="E360" s="52">
        <f t="shared" ref="E360:F360" si="186">E361+E371</f>
        <v>18244.78</v>
      </c>
      <c r="F360" s="52">
        <f t="shared" si="186"/>
        <v>18244.78</v>
      </c>
      <c r="G360" s="52">
        <f t="shared" ref="G360" si="187">G361+G371</f>
        <v>19265.490000000002</v>
      </c>
      <c r="H360" s="52">
        <f>H361+H371</f>
        <v>0</v>
      </c>
    </row>
    <row r="361" spans="1:8" s="25" customFormat="1" ht="15.6" x14ac:dyDescent="0.3">
      <c r="A361" s="292">
        <v>31</v>
      </c>
      <c r="B361" s="293"/>
      <c r="C361" s="294"/>
      <c r="D361" s="163" t="s">
        <v>11</v>
      </c>
      <c r="E361" s="52">
        <f t="shared" ref="E361:F361" si="188">E362+E364+E369</f>
        <v>17096.37</v>
      </c>
      <c r="F361" s="52">
        <f t="shared" si="188"/>
        <v>17096.37</v>
      </c>
      <c r="G361" s="52">
        <f t="shared" ref="G361" si="189">G362+G364+G369</f>
        <v>18106.52</v>
      </c>
      <c r="H361" s="52">
        <f>H362+H364+H369</f>
        <v>0</v>
      </c>
    </row>
    <row r="362" spans="1:8" s="25" customFormat="1" ht="21.6" customHeight="1" x14ac:dyDescent="0.3">
      <c r="A362" s="292">
        <v>311</v>
      </c>
      <c r="B362" s="293"/>
      <c r="C362" s="294"/>
      <c r="D362" s="163" t="s">
        <v>77</v>
      </c>
      <c r="E362" s="52">
        <f t="shared" ref="E362:H362" si="190">E363</f>
        <v>16474.41</v>
      </c>
      <c r="F362" s="52">
        <f t="shared" si="190"/>
        <v>16474.41</v>
      </c>
      <c r="G362" s="52">
        <f t="shared" si="190"/>
        <v>17429.03</v>
      </c>
      <c r="H362" s="52">
        <f t="shared" si="190"/>
        <v>0</v>
      </c>
    </row>
    <row r="363" spans="1:8" ht="15.6" x14ac:dyDescent="0.3">
      <c r="A363" s="286">
        <v>31111</v>
      </c>
      <c r="B363" s="287"/>
      <c r="C363" s="288"/>
      <c r="D363" s="164" t="s">
        <v>39</v>
      </c>
      <c r="E363" s="54">
        <v>16474.41</v>
      </c>
      <c r="F363" s="54">
        <v>16474.41</v>
      </c>
      <c r="G363" s="54">
        <v>17429.03</v>
      </c>
      <c r="H363" s="54"/>
    </row>
    <row r="364" spans="1:8" s="25" customFormat="1" ht="20.399999999999999" customHeight="1" x14ac:dyDescent="0.3">
      <c r="A364" s="292">
        <v>312</v>
      </c>
      <c r="B364" s="293"/>
      <c r="C364" s="294"/>
      <c r="D364" s="163" t="s">
        <v>40</v>
      </c>
      <c r="E364" s="167">
        <f t="shared" ref="E364:H364" si="191">E365+E366+E367+E368</f>
        <v>621.96</v>
      </c>
      <c r="F364" s="167">
        <f t="shared" si="191"/>
        <v>621.96</v>
      </c>
      <c r="G364" s="167">
        <f t="shared" si="191"/>
        <v>677.49</v>
      </c>
      <c r="H364" s="167">
        <f t="shared" si="191"/>
        <v>0</v>
      </c>
    </row>
    <row r="365" spans="1:8" s="25" customFormat="1" ht="17.399999999999999" customHeight="1" x14ac:dyDescent="0.3">
      <c r="A365" s="286">
        <v>31212</v>
      </c>
      <c r="B365" s="287"/>
      <c r="C365" s="288"/>
      <c r="D365" s="101" t="s">
        <v>190</v>
      </c>
      <c r="E365" s="96">
        <v>0</v>
      </c>
      <c r="F365" s="96">
        <v>0</v>
      </c>
      <c r="G365" s="96">
        <v>0</v>
      </c>
      <c r="H365" s="96"/>
    </row>
    <row r="366" spans="1:8" s="25" customFormat="1" ht="17.399999999999999" customHeight="1" x14ac:dyDescent="0.3">
      <c r="A366" s="286">
        <v>31214</v>
      </c>
      <c r="B366" s="287"/>
      <c r="C366" s="288"/>
      <c r="D366" s="101" t="s">
        <v>191</v>
      </c>
      <c r="E366" s="96">
        <v>0</v>
      </c>
      <c r="F366" s="96">
        <v>0</v>
      </c>
      <c r="G366" s="96">
        <v>0</v>
      </c>
      <c r="H366" s="96"/>
    </row>
    <row r="367" spans="1:8" s="25" customFormat="1" ht="17.399999999999999" customHeight="1" x14ac:dyDescent="0.3">
      <c r="A367" s="286">
        <v>31216</v>
      </c>
      <c r="B367" s="287"/>
      <c r="C367" s="288"/>
      <c r="D367" s="101" t="s">
        <v>192</v>
      </c>
      <c r="E367" s="96">
        <v>0</v>
      </c>
      <c r="F367" s="96">
        <v>0</v>
      </c>
      <c r="G367" s="96">
        <v>0</v>
      </c>
      <c r="H367" s="96"/>
    </row>
    <row r="368" spans="1:8" ht="15.6" x14ac:dyDescent="0.3">
      <c r="A368" s="286">
        <v>31219</v>
      </c>
      <c r="B368" s="287"/>
      <c r="C368" s="288"/>
      <c r="D368" s="164" t="s">
        <v>40</v>
      </c>
      <c r="E368" s="54">
        <v>621.96</v>
      </c>
      <c r="F368" s="54">
        <v>621.96</v>
      </c>
      <c r="G368" s="54">
        <v>677.49</v>
      </c>
      <c r="H368" s="54"/>
    </row>
    <row r="369" spans="1:11" s="25" customFormat="1" ht="18.600000000000001" customHeight="1" x14ac:dyDescent="0.3">
      <c r="A369" s="292">
        <v>313</v>
      </c>
      <c r="B369" s="293"/>
      <c r="C369" s="294"/>
      <c r="D369" s="163" t="s">
        <v>41</v>
      </c>
      <c r="E369" s="167">
        <f t="shared" ref="E369:H369" si="192">E370</f>
        <v>0</v>
      </c>
      <c r="F369" s="167">
        <f t="shared" si="192"/>
        <v>0</v>
      </c>
      <c r="G369" s="167">
        <f t="shared" si="192"/>
        <v>0</v>
      </c>
      <c r="H369" s="167">
        <f t="shared" si="192"/>
        <v>0</v>
      </c>
    </row>
    <row r="370" spans="1:11" ht="30" x14ac:dyDescent="0.3">
      <c r="A370" s="286">
        <v>31321</v>
      </c>
      <c r="B370" s="287"/>
      <c r="C370" s="288"/>
      <c r="D370" s="164" t="s">
        <v>42</v>
      </c>
      <c r="E370" s="54">
        <v>0</v>
      </c>
      <c r="F370" s="54">
        <v>0</v>
      </c>
      <c r="G370" s="54">
        <v>0</v>
      </c>
      <c r="H370" s="54"/>
    </row>
    <row r="371" spans="1:11" s="25" customFormat="1" ht="15.6" x14ac:dyDescent="0.3">
      <c r="A371" s="292">
        <v>32</v>
      </c>
      <c r="B371" s="293"/>
      <c r="C371" s="294"/>
      <c r="D371" s="163" t="s">
        <v>18</v>
      </c>
      <c r="E371" s="167">
        <f t="shared" ref="E371:H371" si="193">E372</f>
        <v>1148.4099999999999</v>
      </c>
      <c r="F371" s="167">
        <f t="shared" si="193"/>
        <v>1148.4099999999999</v>
      </c>
      <c r="G371" s="167">
        <f t="shared" si="193"/>
        <v>1158.97</v>
      </c>
      <c r="H371" s="167">
        <f t="shared" si="193"/>
        <v>0</v>
      </c>
    </row>
    <row r="372" spans="1:11" s="25" customFormat="1" ht="28.5" customHeight="1" x14ac:dyDescent="0.3">
      <c r="A372" s="292">
        <v>321</v>
      </c>
      <c r="B372" s="293"/>
      <c r="C372" s="294"/>
      <c r="D372" s="163" t="s">
        <v>43</v>
      </c>
      <c r="E372" s="167">
        <f t="shared" ref="E372:H372" si="194">E373+E374</f>
        <v>1148.4099999999999</v>
      </c>
      <c r="F372" s="167">
        <f t="shared" si="194"/>
        <v>1148.4099999999999</v>
      </c>
      <c r="G372" s="167">
        <f t="shared" ref="G372" si="195">G373+G374</f>
        <v>1158.97</v>
      </c>
      <c r="H372" s="167">
        <f t="shared" si="194"/>
        <v>0</v>
      </c>
    </row>
    <row r="373" spans="1:11" s="25" customFormat="1" ht="15.6" x14ac:dyDescent="0.3">
      <c r="A373" s="286">
        <v>32119</v>
      </c>
      <c r="B373" s="287"/>
      <c r="C373" s="288"/>
      <c r="D373" s="164" t="s">
        <v>116</v>
      </c>
      <c r="E373" s="54">
        <v>55.54</v>
      </c>
      <c r="F373" s="54">
        <v>55.54</v>
      </c>
      <c r="G373" s="54">
        <v>55.54</v>
      </c>
      <c r="H373" s="54"/>
    </row>
    <row r="374" spans="1:11" ht="30" x14ac:dyDescent="0.3">
      <c r="A374" s="286">
        <v>32121</v>
      </c>
      <c r="B374" s="287"/>
      <c r="C374" s="288"/>
      <c r="D374" s="164" t="s">
        <v>78</v>
      </c>
      <c r="E374" s="54">
        <v>1092.8699999999999</v>
      </c>
      <c r="F374" s="54">
        <v>1092.8699999999999</v>
      </c>
      <c r="G374" s="54">
        <v>1103.43</v>
      </c>
      <c r="H374" s="54"/>
    </row>
    <row r="375" spans="1:11" ht="15.6" x14ac:dyDescent="0.3">
      <c r="A375" s="56"/>
      <c r="B375" s="56"/>
      <c r="C375" s="56"/>
      <c r="D375" s="56"/>
      <c r="E375" s="56"/>
      <c r="F375" s="56"/>
      <c r="G375" s="56"/>
      <c r="H375" s="56"/>
    </row>
    <row r="381" spans="1:11" x14ac:dyDescent="0.3">
      <c r="K381" s="28"/>
    </row>
  </sheetData>
  <autoFilter ref="A1:A376"/>
  <mergeCells count="369">
    <mergeCell ref="A308:C308"/>
    <mergeCell ref="A350:C350"/>
    <mergeCell ref="A351:C351"/>
    <mergeCell ref="A352:C352"/>
    <mergeCell ref="A336:C336"/>
    <mergeCell ref="A337:C337"/>
    <mergeCell ref="A135:C135"/>
    <mergeCell ref="A136:C136"/>
    <mergeCell ref="A219:C219"/>
    <mergeCell ref="A291:C291"/>
    <mergeCell ref="A294:C294"/>
    <mergeCell ref="A137:C137"/>
    <mergeCell ref="A194:C194"/>
    <mergeCell ref="A195:C195"/>
    <mergeCell ref="A171:C171"/>
    <mergeCell ref="A176:C176"/>
    <mergeCell ref="A177:C177"/>
    <mergeCell ref="A178:C178"/>
    <mergeCell ref="A179:C179"/>
    <mergeCell ref="A180:C180"/>
    <mergeCell ref="A181:C181"/>
    <mergeCell ref="A188:C188"/>
    <mergeCell ref="A189:C189"/>
    <mergeCell ref="A165:C165"/>
    <mergeCell ref="A370:C370"/>
    <mergeCell ref="A371:C371"/>
    <mergeCell ref="A372:C372"/>
    <mergeCell ref="A345:C345"/>
    <mergeCell ref="A346:C346"/>
    <mergeCell ref="A347:C347"/>
    <mergeCell ref="A348:C348"/>
    <mergeCell ref="A310:C310"/>
    <mergeCell ref="A353:C353"/>
    <mergeCell ref="A354:C354"/>
    <mergeCell ref="A355:C355"/>
    <mergeCell ref="A356:C356"/>
    <mergeCell ref="A357:C357"/>
    <mergeCell ref="A358:C358"/>
    <mergeCell ref="A311:C311"/>
    <mergeCell ref="A360:C360"/>
    <mergeCell ref="A359:C359"/>
    <mergeCell ref="A313:C313"/>
    <mergeCell ref="A335:C335"/>
    <mergeCell ref="A317:C317"/>
    <mergeCell ref="A318:C318"/>
    <mergeCell ref="A319:C319"/>
    <mergeCell ref="A324:C324"/>
    <mergeCell ref="A326:C326"/>
    <mergeCell ref="A373:C373"/>
    <mergeCell ref="A374:C374"/>
    <mergeCell ref="A249:C249"/>
    <mergeCell ref="A212:C212"/>
    <mergeCell ref="A184:C184"/>
    <mergeCell ref="A61:C61"/>
    <mergeCell ref="A361:C361"/>
    <mergeCell ref="A362:C362"/>
    <mergeCell ref="A363:C363"/>
    <mergeCell ref="A364:C364"/>
    <mergeCell ref="A365:C365"/>
    <mergeCell ref="A366:C366"/>
    <mergeCell ref="A367:C367"/>
    <mergeCell ref="A368:C368"/>
    <mergeCell ref="A369:C369"/>
    <mergeCell ref="A217:C217"/>
    <mergeCell ref="A230:C230"/>
    <mergeCell ref="A264:C264"/>
    <mergeCell ref="A266:C266"/>
    <mergeCell ref="A293:C293"/>
    <mergeCell ref="A295:C295"/>
    <mergeCell ref="A296:C296"/>
    <mergeCell ref="A343:C343"/>
    <mergeCell ref="A344:C344"/>
    <mergeCell ref="A96:C96"/>
    <mergeCell ref="A282:C282"/>
    <mergeCell ref="A283:C283"/>
    <mergeCell ref="A284:C284"/>
    <mergeCell ref="A102:C102"/>
    <mergeCell ref="A103:C103"/>
    <mergeCell ref="A101:C101"/>
    <mergeCell ref="A272:C272"/>
    <mergeCell ref="A267:C267"/>
    <mergeCell ref="A268:C268"/>
    <mergeCell ref="A269:C269"/>
    <mergeCell ref="A270:C270"/>
    <mergeCell ref="A271:C271"/>
    <mergeCell ref="A237:C237"/>
    <mergeCell ref="A274:C274"/>
    <mergeCell ref="A275:C275"/>
    <mergeCell ref="A276:C276"/>
    <mergeCell ref="A278:C278"/>
    <mergeCell ref="A279:C279"/>
    <mergeCell ref="A245:C245"/>
    <mergeCell ref="A131:C131"/>
    <mergeCell ref="A132:C132"/>
    <mergeCell ref="A133:C133"/>
    <mergeCell ref="A134:C134"/>
    <mergeCell ref="A106:C106"/>
    <mergeCell ref="A107:C107"/>
    <mergeCell ref="A108:C108"/>
    <mergeCell ref="A109:C109"/>
    <mergeCell ref="A111:C111"/>
    <mergeCell ref="A124:C124"/>
    <mergeCell ref="A122:C122"/>
    <mergeCell ref="A139:C139"/>
    <mergeCell ref="A169:C169"/>
    <mergeCell ref="A143:C143"/>
    <mergeCell ref="A141:C141"/>
    <mergeCell ref="A148:C148"/>
    <mergeCell ref="A152:C152"/>
    <mergeCell ref="A149:C149"/>
    <mergeCell ref="A160:C160"/>
    <mergeCell ref="A236:C236"/>
    <mergeCell ref="A233:C233"/>
    <mergeCell ref="A234:C234"/>
    <mergeCell ref="A235:C235"/>
    <mergeCell ref="A232:C232"/>
    <mergeCell ref="A84:C84"/>
    <mergeCell ref="A104:C104"/>
    <mergeCell ref="A129:C129"/>
    <mergeCell ref="A163:C163"/>
    <mergeCell ref="A204:C204"/>
    <mergeCell ref="A97:C97"/>
    <mergeCell ref="A98:C98"/>
    <mergeCell ref="A99:C99"/>
    <mergeCell ref="A166:C166"/>
    <mergeCell ref="A167:C167"/>
    <mergeCell ref="A168:C168"/>
    <mergeCell ref="A112:C112"/>
    <mergeCell ref="A151:C151"/>
    <mergeCell ref="A95:C95"/>
    <mergeCell ref="A224:C224"/>
    <mergeCell ref="A164:C164"/>
    <mergeCell ref="A175:C175"/>
    <mergeCell ref="A126:C126"/>
    <mergeCell ref="A130:C130"/>
    <mergeCell ref="A59:C59"/>
    <mergeCell ref="A53:C53"/>
    <mergeCell ref="A54:C54"/>
    <mergeCell ref="A55:C55"/>
    <mergeCell ref="A44:C44"/>
    <mergeCell ref="A49:C49"/>
    <mergeCell ref="A87:C87"/>
    <mergeCell ref="A90:C90"/>
    <mergeCell ref="A92:C92"/>
    <mergeCell ref="A88:C88"/>
    <mergeCell ref="A89:C89"/>
    <mergeCell ref="A64:C64"/>
    <mergeCell ref="A65:C65"/>
    <mergeCell ref="A67:C67"/>
    <mergeCell ref="A68:C68"/>
    <mergeCell ref="A76:C76"/>
    <mergeCell ref="A79:C79"/>
    <mergeCell ref="A78:C78"/>
    <mergeCell ref="A69:C69"/>
    <mergeCell ref="A70:C70"/>
    <mergeCell ref="A71:C71"/>
    <mergeCell ref="A72:C72"/>
    <mergeCell ref="A73:C73"/>
    <mergeCell ref="A81:C81"/>
    <mergeCell ref="A36:C36"/>
    <mergeCell ref="A50:C50"/>
    <mergeCell ref="A52:C52"/>
    <mergeCell ref="A42:C42"/>
    <mergeCell ref="A43:C43"/>
    <mergeCell ref="A45:C45"/>
    <mergeCell ref="A46:C46"/>
    <mergeCell ref="A56:C56"/>
    <mergeCell ref="A5:C5"/>
    <mergeCell ref="A7:C7"/>
    <mergeCell ref="A8:C8"/>
    <mergeCell ref="A10:C10"/>
    <mergeCell ref="A11:C11"/>
    <mergeCell ref="A12:C12"/>
    <mergeCell ref="A13:C13"/>
    <mergeCell ref="A6:D6"/>
    <mergeCell ref="A47:C47"/>
    <mergeCell ref="A51:C51"/>
    <mergeCell ref="A9:C9"/>
    <mergeCell ref="A16:C16"/>
    <mergeCell ref="A19:C19"/>
    <mergeCell ref="A17:C17"/>
    <mergeCell ref="A18:C18"/>
    <mergeCell ref="A257:C257"/>
    <mergeCell ref="A258:C258"/>
    <mergeCell ref="A251:C251"/>
    <mergeCell ref="A331:C331"/>
    <mergeCell ref="A349:C349"/>
    <mergeCell ref="A40:C40"/>
    <mergeCell ref="A48:C48"/>
    <mergeCell ref="A63:C63"/>
    <mergeCell ref="A66:C66"/>
    <mergeCell ref="A273:C273"/>
    <mergeCell ref="A85:C85"/>
    <mergeCell ref="A82:C82"/>
    <mergeCell ref="A86:C86"/>
    <mergeCell ref="A307:C307"/>
    <mergeCell ref="A287:C287"/>
    <mergeCell ref="A290:C290"/>
    <mergeCell ref="A285:C285"/>
    <mergeCell ref="A286:C286"/>
    <mergeCell ref="A292:C292"/>
    <mergeCell ref="A91:C91"/>
    <mergeCell ref="A94:C94"/>
    <mergeCell ref="A58:C58"/>
    <mergeCell ref="A62:C62"/>
    <mergeCell ref="A312:C312"/>
    <mergeCell ref="A231:C231"/>
    <mergeCell ref="A207:C207"/>
    <mergeCell ref="A208:C208"/>
    <mergeCell ref="A186:C186"/>
    <mergeCell ref="A187:C187"/>
    <mergeCell ref="A192:C192"/>
    <mergeCell ref="A193:C193"/>
    <mergeCell ref="A183:C183"/>
    <mergeCell ref="A197:C197"/>
    <mergeCell ref="A191:C191"/>
    <mergeCell ref="A198:C198"/>
    <mergeCell ref="A196:C196"/>
    <mergeCell ref="A190:C190"/>
    <mergeCell ref="A214:C214"/>
    <mergeCell ref="A215:C215"/>
    <mergeCell ref="A216:C216"/>
    <mergeCell ref="A229:C229"/>
    <mergeCell ref="A222:C222"/>
    <mergeCell ref="A227:C227"/>
    <mergeCell ref="A226:C226"/>
    <mergeCell ref="A228:C228"/>
    <mergeCell ref="A209:C209"/>
    <mergeCell ref="A210:C210"/>
    <mergeCell ref="A213:C213"/>
    <mergeCell ref="A314:C314"/>
    <mergeCell ref="A309:C309"/>
    <mergeCell ref="A301:C301"/>
    <mergeCell ref="A302:C302"/>
    <mergeCell ref="A261:C261"/>
    <mergeCell ref="A238:C238"/>
    <mergeCell ref="A243:C243"/>
    <mergeCell ref="A259:C259"/>
    <mergeCell ref="A260:C260"/>
    <mergeCell ref="A262:C262"/>
    <mergeCell ref="A263:C263"/>
    <mergeCell ref="A244:C244"/>
    <mergeCell ref="A239:C239"/>
    <mergeCell ref="A240:C240"/>
    <mergeCell ref="A241:C241"/>
    <mergeCell ref="A242:C242"/>
    <mergeCell ref="A265:C265"/>
    <mergeCell ref="A255:C255"/>
    <mergeCell ref="A254:C254"/>
    <mergeCell ref="A252:C252"/>
    <mergeCell ref="A246:C246"/>
    <mergeCell ref="A247:C247"/>
    <mergeCell ref="A248:C248"/>
    <mergeCell ref="A250:C250"/>
    <mergeCell ref="A280:C280"/>
    <mergeCell ref="A277:C277"/>
    <mergeCell ref="A303:C303"/>
    <mergeCell ref="A304:C304"/>
    <mergeCell ref="A305:C305"/>
    <mergeCell ref="A306:C306"/>
    <mergeCell ref="A281:C281"/>
    <mergeCell ref="A299:C299"/>
    <mergeCell ref="A297:C297"/>
    <mergeCell ref="A298:C298"/>
    <mergeCell ref="A300:C300"/>
    <mergeCell ref="A1:I1"/>
    <mergeCell ref="A14:C14"/>
    <mergeCell ref="A15:C15"/>
    <mergeCell ref="A288:C288"/>
    <mergeCell ref="A289:C289"/>
    <mergeCell ref="A60:C60"/>
    <mergeCell ref="A253:C253"/>
    <mergeCell ref="A320:C320"/>
    <mergeCell ref="A321:C321"/>
    <mergeCell ref="A120:C120"/>
    <mergeCell ref="A121:C121"/>
    <mergeCell ref="A117:C117"/>
    <mergeCell ref="A25:C25"/>
    <mergeCell ref="A26:C26"/>
    <mergeCell ref="A32:C32"/>
    <mergeCell ref="A33:C33"/>
    <mergeCell ref="A34:C34"/>
    <mergeCell ref="A39:C39"/>
    <mergeCell ref="A41:C41"/>
    <mergeCell ref="A144:C144"/>
    <mergeCell ref="A145:C145"/>
    <mergeCell ref="A146:C146"/>
    <mergeCell ref="A155:C155"/>
    <mergeCell ref="A256:C256"/>
    <mergeCell ref="A338:C338"/>
    <mergeCell ref="A339:C339"/>
    <mergeCell ref="A342:C342"/>
    <mergeCell ref="A325:C325"/>
    <mergeCell ref="A341:C341"/>
    <mergeCell ref="A315:C315"/>
    <mergeCell ref="A316:C316"/>
    <mergeCell ref="A322:C322"/>
    <mergeCell ref="A332:C332"/>
    <mergeCell ref="A333:C333"/>
    <mergeCell ref="A334:C334"/>
    <mergeCell ref="A340:C340"/>
    <mergeCell ref="A327:C327"/>
    <mergeCell ref="A328:C328"/>
    <mergeCell ref="A329:C329"/>
    <mergeCell ref="A330:C330"/>
    <mergeCell ref="A323:C323"/>
    <mergeCell ref="A225:C225"/>
    <mergeCell ref="A118:C118"/>
    <mergeCell ref="A153:C153"/>
    <mergeCell ref="A220:C220"/>
    <mergeCell ref="A182:C182"/>
    <mergeCell ref="A185:C185"/>
    <mergeCell ref="A221:C221"/>
    <mergeCell ref="A223:C223"/>
    <mergeCell ref="A218:C218"/>
    <mergeCell ref="A202:C202"/>
    <mergeCell ref="A203:C203"/>
    <mergeCell ref="A200:C200"/>
    <mergeCell ref="A211:C211"/>
    <mergeCell ref="A201:C201"/>
    <mergeCell ref="A205:C205"/>
    <mergeCell ref="A74:C74"/>
    <mergeCell ref="A75:C75"/>
    <mergeCell ref="A77:C77"/>
    <mergeCell ref="A80:C80"/>
    <mergeCell ref="A161:C161"/>
    <mergeCell ref="A83:C83"/>
    <mergeCell ref="A110:C110"/>
    <mergeCell ref="A113:C113"/>
    <mergeCell ref="A206:C206"/>
    <mergeCell ref="A147:C147"/>
    <mergeCell ref="A150:C150"/>
    <mergeCell ref="A156:C156"/>
    <mergeCell ref="A157:C157"/>
    <mergeCell ref="A154:C154"/>
    <mergeCell ref="A158:C158"/>
    <mergeCell ref="A159:C159"/>
    <mergeCell ref="A162:C162"/>
    <mergeCell ref="A93:C93"/>
    <mergeCell ref="A105:C105"/>
    <mergeCell ref="A170:C170"/>
    <mergeCell ref="A172:C172"/>
    <mergeCell ref="A173:C173"/>
    <mergeCell ref="A174:C174"/>
    <mergeCell ref="A199:C199"/>
    <mergeCell ref="A3:H3"/>
    <mergeCell ref="A116:C116"/>
    <mergeCell ref="A123:C123"/>
    <mergeCell ref="A127:C127"/>
    <mergeCell ref="A128:C128"/>
    <mergeCell ref="A138:C138"/>
    <mergeCell ref="A119:C119"/>
    <mergeCell ref="A140:C140"/>
    <mergeCell ref="A142:C142"/>
    <mergeCell ref="A114:C114"/>
    <mergeCell ref="A115:C115"/>
    <mergeCell ref="A125:C125"/>
    <mergeCell ref="A20:C20"/>
    <mergeCell ref="A21:C21"/>
    <mergeCell ref="A22:C22"/>
    <mergeCell ref="A23:C23"/>
    <mergeCell ref="A24:C24"/>
    <mergeCell ref="A27:C27"/>
    <mergeCell ref="A35:C35"/>
    <mergeCell ref="A37:C37"/>
    <mergeCell ref="A38:C38"/>
    <mergeCell ref="A29:C29"/>
    <mergeCell ref="A30:C30"/>
    <mergeCell ref="A31:C31"/>
  </mergeCells>
  <pageMargins left="0.7" right="0.7" top="0.75" bottom="0.75" header="0.3" footer="0.3"/>
  <pageSetup paperSize="9" scale="90" fitToHeight="0" orientation="landscape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2025-03-26T13:15:17Z</cp:lastPrinted>
  <dcterms:created xsi:type="dcterms:W3CDTF">2022-08-12T12:51:27Z</dcterms:created>
  <dcterms:modified xsi:type="dcterms:W3CDTF">2025-03-26T13:20:59Z</dcterms:modified>
</cp:coreProperties>
</file>