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Korisnik\Documents\FINANCIJSKI PLANOVI I IZVRŠENJA\PLANOVI 2025\"/>
    </mc:Choice>
  </mc:AlternateContent>
  <bookViews>
    <workbookView xWindow="0" yWindow="0" windowWidth="23040" windowHeight="8256"/>
  </bookViews>
  <sheets>
    <sheet name="SAŽETAK" sheetId="1" r:id="rId1"/>
    <sheet name="Račun prihoda i rashoda" sheetId="2" r:id="rId2"/>
    <sheet name="Račun financiranja" sheetId="12" r:id="rId3"/>
    <sheet name="Posebni dio" sheetId="8" r:id="rId4"/>
  </sheets>
  <definedNames>
    <definedName name="_xlnm._FilterDatabase" localSheetId="3" hidden="1">'Posebni dio'!$A$1:$A$427</definedName>
    <definedName name="_xlnm._FilterDatabase" localSheetId="0" hidden="1">SAŽETAK!$A$5:$H$14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170" i="2"/>
  <c r="D145" i="2"/>
  <c r="D167" i="2"/>
  <c r="G47" i="8" l="1"/>
  <c r="E274" i="8" l="1"/>
  <c r="E273" i="8" s="1"/>
  <c r="E272" i="8" s="1"/>
  <c r="E271" i="8" s="1"/>
  <c r="E270" i="8" s="1"/>
  <c r="E275" i="8"/>
  <c r="F275" i="8"/>
  <c r="F274" i="8" s="1"/>
  <c r="F273" i="8" s="1"/>
  <c r="F272" i="8" s="1"/>
  <c r="F271" i="8" s="1"/>
  <c r="F270" i="8" s="1"/>
  <c r="G275" i="8"/>
  <c r="G274" i="8" s="1"/>
  <c r="G273" i="8" s="1"/>
  <c r="G272" i="8" s="1"/>
  <c r="G271" i="8" s="1"/>
  <c r="G270" i="8" s="1"/>
  <c r="G302" i="8" l="1"/>
  <c r="G301" i="8" s="1"/>
  <c r="F302" i="8"/>
  <c r="F301" i="8" s="1"/>
  <c r="E302" i="8"/>
  <c r="E301" i="8" s="1"/>
  <c r="G238" i="8"/>
  <c r="F238" i="8"/>
  <c r="E238" i="8"/>
  <c r="E237" i="8" s="1"/>
  <c r="E236" i="8" s="1"/>
  <c r="E235" i="8" s="1"/>
  <c r="E234" i="8" s="1"/>
  <c r="E288" i="8"/>
  <c r="F288" i="8"/>
  <c r="G288" i="8"/>
  <c r="G372" i="8"/>
  <c r="G237" i="8" l="1"/>
  <c r="G236" i="8" s="1"/>
  <c r="G235" i="8" s="1"/>
  <c r="G234" i="8" s="1"/>
  <c r="F237" i="8"/>
  <c r="F236" i="8" s="1"/>
  <c r="F235" i="8" s="1"/>
  <c r="F234" i="8" s="1"/>
  <c r="E128" i="2"/>
  <c r="D128" i="2"/>
  <c r="C128" i="2"/>
  <c r="C170" i="2"/>
  <c r="E170" i="2"/>
  <c r="E240" i="2" l="1"/>
  <c r="E239" i="2" s="1"/>
  <c r="D240" i="2"/>
  <c r="C240" i="2"/>
  <c r="C239" i="2" s="1"/>
  <c r="D239" i="2"/>
  <c r="E237" i="2"/>
  <c r="D237" i="2"/>
  <c r="C237" i="2"/>
  <c r="E235" i="2"/>
  <c r="D235" i="2"/>
  <c r="C235" i="2"/>
  <c r="C234" i="2" l="1"/>
  <c r="C233" i="2" s="1"/>
  <c r="E234" i="2"/>
  <c r="E233" i="2" s="1"/>
  <c r="D234" i="2"/>
  <c r="D233" i="2" s="1"/>
  <c r="E167" i="2"/>
  <c r="C167" i="2"/>
  <c r="E145" i="2"/>
  <c r="C145" i="2"/>
  <c r="E165" i="8" l="1"/>
  <c r="D107" i="2" l="1"/>
  <c r="E107" i="2"/>
  <c r="C107" i="2"/>
  <c r="D48" i="2"/>
  <c r="E48" i="2"/>
  <c r="C52" i="2"/>
  <c r="D52" i="2"/>
  <c r="E52" i="2"/>
  <c r="D61" i="2"/>
  <c r="E61" i="2"/>
  <c r="C61" i="2"/>
  <c r="E374" i="8"/>
  <c r="F374" i="8"/>
  <c r="G374" i="8"/>
  <c r="E358" i="8"/>
  <c r="F358" i="8"/>
  <c r="G358" i="8"/>
  <c r="E341" i="8"/>
  <c r="F341" i="8"/>
  <c r="G341" i="8"/>
  <c r="E382" i="8" l="1"/>
  <c r="F382" i="8"/>
  <c r="G382" i="8"/>
  <c r="E366" i="8"/>
  <c r="F366" i="8"/>
  <c r="G366" i="8"/>
  <c r="E349" i="8"/>
  <c r="F349" i="8"/>
  <c r="G349" i="8"/>
  <c r="E91" i="8"/>
  <c r="F91" i="8"/>
  <c r="G91" i="8"/>
  <c r="G300" i="8" l="1"/>
  <c r="E15" i="8"/>
  <c r="F15" i="8"/>
  <c r="G15" i="8"/>
  <c r="E14" i="8"/>
  <c r="E13" i="8" s="1"/>
  <c r="E12" i="8" s="1"/>
  <c r="E11" i="8" s="1"/>
  <c r="E10" i="8" s="1"/>
  <c r="F14" i="8"/>
  <c r="F13" i="8" s="1"/>
  <c r="F12" i="8" s="1"/>
  <c r="F11" i="8" s="1"/>
  <c r="F10" i="8" s="1"/>
  <c r="G14" i="8"/>
  <c r="G13" i="8" s="1"/>
  <c r="G12" i="8" s="1"/>
  <c r="G11" i="8" s="1"/>
  <c r="G10" i="8" s="1"/>
  <c r="F300" i="8" l="1"/>
  <c r="E180" i="8"/>
  <c r="F180" i="8"/>
  <c r="G180" i="8"/>
  <c r="E208" i="8"/>
  <c r="F208" i="8"/>
  <c r="G208" i="8"/>
  <c r="E245" i="8"/>
  <c r="F245" i="8"/>
  <c r="G245" i="8"/>
  <c r="E136" i="8" l="1"/>
  <c r="F136" i="8"/>
  <c r="G136" i="8"/>
  <c r="E169" i="8"/>
  <c r="F169" i="8"/>
  <c r="G169" i="8"/>
  <c r="F216" i="8"/>
  <c r="G216" i="8"/>
  <c r="E216" i="8"/>
  <c r="E220" i="8"/>
  <c r="F220" i="8"/>
  <c r="G220" i="8"/>
  <c r="F213" i="8"/>
  <c r="G213" i="8"/>
  <c r="F206" i="8"/>
  <c r="G206" i="8"/>
  <c r="E66" i="8"/>
  <c r="F66" i="8"/>
  <c r="G66" i="8"/>
  <c r="E26" i="8"/>
  <c r="F26" i="8"/>
  <c r="G26" i="8"/>
  <c r="G205" i="8" l="1"/>
  <c r="F205" i="8"/>
  <c r="G381" i="8"/>
  <c r="F381" i="8"/>
  <c r="E381" i="8"/>
  <c r="G379" i="8"/>
  <c r="G371" i="8" s="1"/>
  <c r="F379" i="8"/>
  <c r="E379" i="8"/>
  <c r="F372" i="8"/>
  <c r="E372" i="8"/>
  <c r="E356" i="8"/>
  <c r="F356" i="8"/>
  <c r="G356" i="8"/>
  <c r="E363" i="8"/>
  <c r="F363" i="8"/>
  <c r="G363" i="8"/>
  <c r="E365" i="8"/>
  <c r="F365" i="8"/>
  <c r="G365" i="8"/>
  <c r="G370" i="8" l="1"/>
  <c r="G369" i="8" s="1"/>
  <c r="E355" i="8"/>
  <c r="E354" i="8" s="1"/>
  <c r="E353" i="8" s="1"/>
  <c r="F371" i="8"/>
  <c r="F370" i="8" s="1"/>
  <c r="F369" i="8" s="1"/>
  <c r="E371" i="8"/>
  <c r="E370" i="8" s="1"/>
  <c r="E369" i="8" s="1"/>
  <c r="G355" i="8"/>
  <c r="G354" i="8" s="1"/>
  <c r="G353" i="8" s="1"/>
  <c r="F355" i="8"/>
  <c r="F354" i="8" s="1"/>
  <c r="F353" i="8" s="1"/>
  <c r="C119" i="2"/>
  <c r="D119" i="2"/>
  <c r="E119" i="2"/>
  <c r="C48" i="2"/>
  <c r="C30" i="2"/>
  <c r="D30" i="2"/>
  <c r="E30" i="2"/>
  <c r="E29" i="2" s="1"/>
  <c r="E268" i="8"/>
  <c r="F268" i="8"/>
  <c r="G268" i="8"/>
  <c r="E261" i="8"/>
  <c r="F261" i="8"/>
  <c r="G261" i="8"/>
  <c r="E213" i="8"/>
  <c r="E206" i="8"/>
  <c r="F165" i="8"/>
  <c r="G165" i="8"/>
  <c r="E300" i="8"/>
  <c r="E99" i="8"/>
  <c r="E98" i="8" s="1"/>
  <c r="F99" i="8"/>
  <c r="F98" i="8" s="1"/>
  <c r="G99" i="8"/>
  <c r="G98" i="8" s="1"/>
  <c r="G352" i="8" l="1"/>
  <c r="F352" i="8"/>
  <c r="E352" i="8"/>
  <c r="E205" i="8"/>
  <c r="E145" i="8" l="1"/>
  <c r="F145" i="8"/>
  <c r="G145" i="8"/>
  <c r="E108" i="8"/>
  <c r="F108" i="8"/>
  <c r="G108" i="8"/>
  <c r="E298" i="8"/>
  <c r="E297" i="8" s="1"/>
  <c r="G298" i="8"/>
  <c r="G297" i="8" s="1"/>
  <c r="F298" i="8"/>
  <c r="F297" i="8" s="1"/>
  <c r="E282" i="8"/>
  <c r="G282" i="8"/>
  <c r="E284" i="8"/>
  <c r="F284" i="8"/>
  <c r="G284" i="8"/>
  <c r="F282" i="8"/>
  <c r="E89" i="8"/>
  <c r="F89" i="8"/>
  <c r="G89" i="8"/>
  <c r="G281" i="8" l="1"/>
  <c r="G280" i="8" s="1"/>
  <c r="E281" i="8"/>
  <c r="E280" i="8" s="1"/>
  <c r="F281" i="8"/>
  <c r="F280" i="8" s="1"/>
  <c r="E279" i="8" l="1"/>
  <c r="F279" i="8"/>
  <c r="G279" i="8"/>
  <c r="D10" i="2"/>
  <c r="D9" i="2" s="1"/>
  <c r="E10" i="2"/>
  <c r="E9" i="2" s="1"/>
  <c r="E278" i="8" l="1"/>
  <c r="E277" i="8" s="1"/>
  <c r="G278" i="8"/>
  <c r="G277" i="8" s="1"/>
  <c r="F278" i="8"/>
  <c r="F277" i="8" s="1"/>
  <c r="C69" i="2"/>
  <c r="D69" i="2"/>
  <c r="E69" i="2"/>
  <c r="E178" i="8" l="1"/>
  <c r="F178" i="8"/>
  <c r="G178" i="8"/>
  <c r="C26" i="2" l="1"/>
  <c r="D26" i="2"/>
  <c r="E26" i="2"/>
  <c r="E158" i="8"/>
  <c r="E157" i="8" s="1"/>
  <c r="F158" i="8"/>
  <c r="F157" i="8" s="1"/>
  <c r="G158" i="8"/>
  <c r="G157" i="8" s="1"/>
  <c r="G156" i="8" s="1"/>
  <c r="E81" i="8"/>
  <c r="E186" i="8"/>
  <c r="F186" i="8"/>
  <c r="G186" i="8"/>
  <c r="E184" i="8"/>
  <c r="F184" i="8"/>
  <c r="G184" i="8"/>
  <c r="E254" i="8"/>
  <c r="E253" i="8" s="1"/>
  <c r="E252" i="8" s="1"/>
  <c r="F254" i="8"/>
  <c r="F253" i="8" s="1"/>
  <c r="F252" i="8" s="1"/>
  <c r="G254" i="8"/>
  <c r="G253" i="8" s="1"/>
  <c r="G252" i="8" s="1"/>
  <c r="G228" i="8"/>
  <c r="F228" i="8"/>
  <c r="E228" i="8"/>
  <c r="E225" i="8"/>
  <c r="F225" i="8"/>
  <c r="G225" i="8"/>
  <c r="E190" i="8"/>
  <c r="E189" i="8" s="1"/>
  <c r="F190" i="8"/>
  <c r="F189" i="8" s="1"/>
  <c r="G190" i="8"/>
  <c r="G189" i="8" s="1"/>
  <c r="E200" i="8"/>
  <c r="E199" i="8" s="1"/>
  <c r="E198" i="8" s="1"/>
  <c r="F200" i="8"/>
  <c r="F199" i="8" s="1"/>
  <c r="F198" i="8" s="1"/>
  <c r="E196" i="8"/>
  <c r="E195" i="8" s="1"/>
  <c r="F196" i="8"/>
  <c r="F195" i="8" s="1"/>
  <c r="E193" i="8"/>
  <c r="E192" i="8" s="1"/>
  <c r="F193" i="8"/>
  <c r="F192" i="8" s="1"/>
  <c r="E175" i="8"/>
  <c r="E164" i="8" s="1"/>
  <c r="F175" i="8"/>
  <c r="E154" i="8"/>
  <c r="F154" i="8"/>
  <c r="E134" i="8"/>
  <c r="F134" i="8"/>
  <c r="E127" i="8"/>
  <c r="F127" i="8"/>
  <c r="E125" i="8"/>
  <c r="F125" i="8"/>
  <c r="E121" i="8"/>
  <c r="F121" i="8"/>
  <c r="E119" i="8"/>
  <c r="F119" i="8"/>
  <c r="E111" i="8"/>
  <c r="F111" i="8"/>
  <c r="E248" i="8"/>
  <c r="F248" i="8"/>
  <c r="E395" i="8"/>
  <c r="E394" i="8" s="1"/>
  <c r="E393" i="8" s="1"/>
  <c r="E392" i="8" s="1"/>
  <c r="E391" i="8" s="1"/>
  <c r="F395" i="8"/>
  <c r="F394" i="8" s="1"/>
  <c r="F393" i="8" s="1"/>
  <c r="F392" i="8" s="1"/>
  <c r="F391" i="8" s="1"/>
  <c r="E389" i="8"/>
  <c r="E388" i="8" s="1"/>
  <c r="E387" i="8" s="1"/>
  <c r="E386" i="8" s="1"/>
  <c r="E385" i="8" s="1"/>
  <c r="F389" i="8"/>
  <c r="F388" i="8" s="1"/>
  <c r="F387" i="8" s="1"/>
  <c r="F386" i="8" s="1"/>
  <c r="F385" i="8" s="1"/>
  <c r="E348" i="8"/>
  <c r="F348" i="8"/>
  <c r="E346" i="8"/>
  <c r="F346" i="8"/>
  <c r="E339" i="8"/>
  <c r="F339" i="8"/>
  <c r="E331" i="8"/>
  <c r="E330" i="8" s="1"/>
  <c r="F331" i="8"/>
  <c r="F330" i="8" s="1"/>
  <c r="E328" i="8"/>
  <c r="F328" i="8"/>
  <c r="E323" i="8"/>
  <c r="F323" i="8"/>
  <c r="E321" i="8"/>
  <c r="F321" i="8"/>
  <c r="E315" i="8"/>
  <c r="F315" i="8"/>
  <c r="E314" i="8"/>
  <c r="F314" i="8"/>
  <c r="E312" i="8"/>
  <c r="F312" i="8"/>
  <c r="E310" i="8"/>
  <c r="F310" i="8"/>
  <c r="E308" i="8"/>
  <c r="F308" i="8"/>
  <c r="E96" i="8"/>
  <c r="F96" i="8"/>
  <c r="E94" i="8"/>
  <c r="F94" i="8"/>
  <c r="F81" i="8"/>
  <c r="E79" i="8"/>
  <c r="F79" i="8"/>
  <c r="E72" i="8"/>
  <c r="E71" i="8" s="1"/>
  <c r="F72" i="8"/>
  <c r="F71" i="8" s="1"/>
  <c r="E47" i="8"/>
  <c r="F47" i="8"/>
  <c r="E32" i="8"/>
  <c r="F32" i="8"/>
  <c r="G32" i="8"/>
  <c r="E215" i="8" l="1"/>
  <c r="E204" i="8" s="1"/>
  <c r="G215" i="8"/>
  <c r="F215" i="8"/>
  <c r="F88" i="8"/>
  <c r="F87" i="8" s="1"/>
  <c r="F86" i="8" s="1"/>
  <c r="E88" i="8"/>
  <c r="E87" i="8" s="1"/>
  <c r="E86" i="8" s="1"/>
  <c r="E177" i="8"/>
  <c r="E163" i="8" s="1"/>
  <c r="G177" i="8"/>
  <c r="F177" i="8"/>
  <c r="F156" i="8"/>
  <c r="E156" i="8"/>
  <c r="E78" i="8"/>
  <c r="E77" i="8" s="1"/>
  <c r="E76" i="8" s="1"/>
  <c r="E75" i="8" s="1"/>
  <c r="E244" i="8"/>
  <c r="E243" i="8" s="1"/>
  <c r="E338" i="8"/>
  <c r="E337" i="8" s="1"/>
  <c r="E336" i="8" s="1"/>
  <c r="F124" i="8"/>
  <c r="F123" i="8" s="1"/>
  <c r="E124" i="8"/>
  <c r="E123" i="8" s="1"/>
  <c r="F204" i="8"/>
  <c r="F164" i="8"/>
  <c r="E133" i="8"/>
  <c r="E132" i="8" s="1"/>
  <c r="F133" i="8"/>
  <c r="F132" i="8" s="1"/>
  <c r="E107" i="8"/>
  <c r="E106" i="8" s="1"/>
  <c r="F107" i="8"/>
  <c r="F106" i="8" s="1"/>
  <c r="F244" i="8"/>
  <c r="F243" i="8" s="1"/>
  <c r="F338" i="8"/>
  <c r="F337" i="8" s="1"/>
  <c r="F336" i="8" s="1"/>
  <c r="E320" i="8"/>
  <c r="E319" i="8" s="1"/>
  <c r="E318" i="8" s="1"/>
  <c r="E317" i="8" s="1"/>
  <c r="F320" i="8"/>
  <c r="F319" i="8" s="1"/>
  <c r="F318" i="8" s="1"/>
  <c r="F317" i="8" s="1"/>
  <c r="E307" i="8"/>
  <c r="F307" i="8"/>
  <c r="F306" i="8" s="1"/>
  <c r="F305" i="8" s="1"/>
  <c r="F304" i="8" s="1"/>
  <c r="F78" i="8"/>
  <c r="F77" i="8" s="1"/>
  <c r="F76" i="8" s="1"/>
  <c r="F75" i="8" s="1"/>
  <c r="F25" i="8"/>
  <c r="F24" i="8" s="1"/>
  <c r="F23" i="8" s="1"/>
  <c r="F22" i="8" s="1"/>
  <c r="F21" i="8" s="1"/>
  <c r="E25" i="8"/>
  <c r="E24" i="8" s="1"/>
  <c r="E23" i="8" s="1"/>
  <c r="E22" i="8" s="1"/>
  <c r="E21" i="8" s="1"/>
  <c r="E232" i="8"/>
  <c r="E231" i="8" s="1"/>
  <c r="E230" i="8" s="1"/>
  <c r="F232" i="8"/>
  <c r="F231" i="8" s="1"/>
  <c r="F230" i="8" s="1"/>
  <c r="G232" i="8"/>
  <c r="E267" i="8"/>
  <c r="E266" i="8" s="1"/>
  <c r="F267" i="8"/>
  <c r="F266" i="8" s="1"/>
  <c r="E264" i="8"/>
  <c r="F264" i="8"/>
  <c r="F85" i="8" l="1"/>
  <c r="F84" i="8" s="1"/>
  <c r="E85" i="8"/>
  <c r="E84" i="8" s="1"/>
  <c r="E20" i="8"/>
  <c r="F20" i="8"/>
  <c r="F334" i="8"/>
  <c r="F335" i="8"/>
  <c r="E334" i="8"/>
  <c r="E335" i="8"/>
  <c r="E203" i="8"/>
  <c r="E202" i="8" s="1"/>
  <c r="F260" i="8"/>
  <c r="F259" i="8" s="1"/>
  <c r="F258" i="8" s="1"/>
  <c r="F257" i="8" s="1"/>
  <c r="F256" i="8" s="1"/>
  <c r="E260" i="8"/>
  <c r="E259" i="8" s="1"/>
  <c r="E258" i="8" s="1"/>
  <c r="E257" i="8" s="1"/>
  <c r="E256" i="8" s="1"/>
  <c r="F163" i="8"/>
  <c r="F162" i="8" s="1"/>
  <c r="F161" i="8" s="1"/>
  <c r="F160" i="8" s="1"/>
  <c r="E306" i="8"/>
  <c r="E305" i="8" s="1"/>
  <c r="E304" i="8" s="1"/>
  <c r="F131" i="8"/>
  <c r="F130" i="8" s="1"/>
  <c r="F129" i="8" s="1"/>
  <c r="E131" i="8"/>
  <c r="E130" i="8" s="1"/>
  <c r="E129" i="8" s="1"/>
  <c r="E242" i="8"/>
  <c r="E241" i="8" s="1"/>
  <c r="E240" i="8" s="1"/>
  <c r="F242" i="8"/>
  <c r="F241" i="8" s="1"/>
  <c r="F240" i="8" s="1"/>
  <c r="E162" i="8"/>
  <c r="E161" i="8" s="1"/>
  <c r="E160" i="8" s="1"/>
  <c r="F203" i="8"/>
  <c r="F202" i="8" s="1"/>
  <c r="E105" i="8"/>
  <c r="E104" i="8" s="1"/>
  <c r="E103" i="8" s="1"/>
  <c r="E102" i="8" s="1"/>
  <c r="F105" i="8"/>
  <c r="F104" i="8" s="1"/>
  <c r="F103" i="8" s="1"/>
  <c r="F37" i="1"/>
  <c r="G37" i="1"/>
  <c r="E83" i="8" l="1"/>
  <c r="E19" i="8" s="1"/>
  <c r="F102" i="8"/>
  <c r="F83" i="8"/>
  <c r="C132" i="2"/>
  <c r="D132" i="2"/>
  <c r="E132" i="2"/>
  <c r="C130" i="2"/>
  <c r="D130" i="2"/>
  <c r="E130" i="2"/>
  <c r="C124" i="2"/>
  <c r="C123" i="2" s="1"/>
  <c r="D124" i="2"/>
  <c r="D123" i="2" s="1"/>
  <c r="E124" i="2"/>
  <c r="E123" i="2" s="1"/>
  <c r="C118" i="2"/>
  <c r="D118" i="2"/>
  <c r="E118" i="2"/>
  <c r="C115" i="2"/>
  <c r="C114" i="2" s="1"/>
  <c r="D115" i="2"/>
  <c r="D114" i="2" s="1"/>
  <c r="E115" i="2"/>
  <c r="E114" i="2" s="1"/>
  <c r="C86" i="2"/>
  <c r="D86" i="2"/>
  <c r="E86" i="2"/>
  <c r="C58" i="2"/>
  <c r="C47" i="2" s="1"/>
  <c r="D58" i="2"/>
  <c r="D47" i="2" s="1"/>
  <c r="E58" i="2"/>
  <c r="E47" i="2" s="1"/>
  <c r="C39" i="2"/>
  <c r="C38" i="2" s="1"/>
  <c r="C37" i="2" s="1"/>
  <c r="D39" i="2"/>
  <c r="D38" i="2" s="1"/>
  <c r="D37" i="2" s="1"/>
  <c r="E39" i="2"/>
  <c r="E38" i="2" s="1"/>
  <c r="E37" i="2" s="1"/>
  <c r="C35" i="2"/>
  <c r="C34" i="2" s="1"/>
  <c r="C33" i="2" s="1"/>
  <c r="D35" i="2"/>
  <c r="D34" i="2" s="1"/>
  <c r="D33" i="2" s="1"/>
  <c r="E35" i="2"/>
  <c r="E34" i="2" s="1"/>
  <c r="E33" i="2" s="1"/>
  <c r="C29" i="2"/>
  <c r="D29" i="2"/>
  <c r="C23" i="2"/>
  <c r="D23" i="2"/>
  <c r="E23" i="2"/>
  <c r="C20" i="2"/>
  <c r="C19" i="2" s="1"/>
  <c r="D20" i="2"/>
  <c r="D19" i="2" s="1"/>
  <c r="E20" i="2"/>
  <c r="E19" i="2" s="1"/>
  <c r="C17" i="2"/>
  <c r="D17" i="2"/>
  <c r="E17" i="2"/>
  <c r="C10" i="2"/>
  <c r="C9" i="2" s="1"/>
  <c r="F11" i="1"/>
  <c r="G11" i="1"/>
  <c r="G14" i="1" s="1"/>
  <c r="H11" i="1"/>
  <c r="F8" i="1"/>
  <c r="G8" i="1"/>
  <c r="H8" i="1"/>
  <c r="E16" i="2" l="1"/>
  <c r="E14" i="2" s="1"/>
  <c r="D16" i="2"/>
  <c r="D14" i="2" s="1"/>
  <c r="C16" i="2"/>
  <c r="C14" i="2" s="1"/>
  <c r="E127" i="2"/>
  <c r="E126" i="2" s="1"/>
  <c r="C127" i="2"/>
  <c r="C126" i="2" s="1"/>
  <c r="D127" i="2"/>
  <c r="D126" i="2" s="1"/>
  <c r="E18" i="8"/>
  <c r="E17" i="8" s="1"/>
  <c r="F19" i="8"/>
  <c r="F18" i="8" s="1"/>
  <c r="F17" i="8" s="1"/>
  <c r="C60" i="2"/>
  <c r="G29" i="1"/>
  <c r="E22" i="2"/>
  <c r="D22" i="2"/>
  <c r="D7" i="2" s="1"/>
  <c r="C22" i="2"/>
  <c r="E60" i="2"/>
  <c r="F14" i="1"/>
  <c r="F29" i="1" s="1"/>
  <c r="H14" i="1"/>
  <c r="H29" i="1" s="1"/>
  <c r="D60" i="2"/>
  <c r="G196" i="8"/>
  <c r="G195" i="8" s="1"/>
  <c r="G248" i="8"/>
  <c r="C8" i="2" l="1"/>
  <c r="C7" i="2" s="1"/>
  <c r="E8" i="2"/>
  <c r="E7" i="2" s="1"/>
  <c r="F9" i="8"/>
  <c r="E9" i="8"/>
  <c r="E46" i="2"/>
  <c r="E45" i="2" s="1"/>
  <c r="C46" i="2"/>
  <c r="C45" i="2" s="1"/>
  <c r="D46" i="2"/>
  <c r="D45" i="2" s="1"/>
  <c r="G81" i="8" l="1"/>
  <c r="G79" i="8"/>
  <c r="G78" i="8" l="1"/>
  <c r="H34" i="1"/>
  <c r="H37" i="1" s="1"/>
  <c r="G314" i="8" l="1"/>
  <c r="G72" i="8"/>
  <c r="G71" i="8" s="1"/>
  <c r="G267" i="8"/>
  <c r="G266" i="8" s="1"/>
  <c r="G264" i="8"/>
  <c r="G200" i="8"/>
  <c r="G199" i="8" s="1"/>
  <c r="G198" i="8" s="1"/>
  <c r="G193" i="8"/>
  <c r="G192" i="8" s="1"/>
  <c r="G154" i="8"/>
  <c r="G260" i="8" l="1"/>
  <c r="G259" i="8" s="1"/>
  <c r="G258" i="8" s="1"/>
  <c r="G257" i="8" s="1"/>
  <c r="G256" i="8" s="1"/>
  <c r="G244" i="8"/>
  <c r="G243" i="8" s="1"/>
  <c r="G25" i="8"/>
  <c r="G24" i="8" s="1"/>
  <c r="G23" i="8" s="1"/>
  <c r="G22" i="8" s="1"/>
  <c r="G21" i="8" s="1"/>
  <c r="G127" i="8"/>
  <c r="G125" i="8"/>
  <c r="G119" i="8"/>
  <c r="G348" i="8"/>
  <c r="G315" i="8"/>
  <c r="G331" i="8"/>
  <c r="G330" i="8" s="1"/>
  <c r="G308" i="8"/>
  <c r="G310" i="8"/>
  <c r="G312" i="8"/>
  <c r="G321" i="8"/>
  <c r="G323" i="8"/>
  <c r="G328" i="8"/>
  <c r="G339" i="8"/>
  <c r="G346" i="8"/>
  <c r="G389" i="8"/>
  <c r="G388" i="8" s="1"/>
  <c r="G387" i="8" s="1"/>
  <c r="G386" i="8" s="1"/>
  <c r="G385" i="8" s="1"/>
  <c r="G395" i="8"/>
  <c r="G394" i="8" s="1"/>
  <c r="G393" i="8" s="1"/>
  <c r="G392" i="8" s="1"/>
  <c r="G391" i="8" s="1"/>
  <c r="G94" i="8"/>
  <c r="G77" i="8"/>
  <c r="G242" i="8" l="1"/>
  <c r="G241" i="8" s="1"/>
  <c r="G240" i="8" s="1"/>
  <c r="G124" i="8"/>
  <c r="G123" i="8" s="1"/>
  <c r="G320" i="8"/>
  <c r="G319" i="8" s="1"/>
  <c r="G318" i="8" s="1"/>
  <c r="G317" i="8" s="1"/>
  <c r="G307" i="8"/>
  <c r="G338" i="8"/>
  <c r="G96" i="8"/>
  <c r="G88" i="8" s="1"/>
  <c r="G87" i="8" l="1"/>
  <c r="G86" i="8" s="1"/>
  <c r="G337" i="8"/>
  <c r="G336" i="8" s="1"/>
  <c r="G306" i="8"/>
  <c r="G305" i="8" s="1"/>
  <c r="G304" i="8" s="1"/>
  <c r="G85" i="8" l="1"/>
  <c r="G84" i="8" s="1"/>
  <c r="G334" i="8"/>
  <c r="G335" i="8"/>
  <c r="G111" i="8" l="1"/>
  <c r="G121" i="8"/>
  <c r="G107" i="8" l="1"/>
  <c r="G106" i="8" l="1"/>
  <c r="G105" i="8" s="1"/>
  <c r="G104" i="8" s="1"/>
  <c r="G103" i="8" s="1"/>
  <c r="G231" i="8" l="1"/>
  <c r="G230" i="8" s="1"/>
  <c r="G204" i="8"/>
  <c r="G175" i="8"/>
  <c r="G134" i="8"/>
  <c r="G133" i="8" s="1"/>
  <c r="G76" i="8" l="1"/>
  <c r="G75" i="8" s="1"/>
  <c r="G20" i="8" s="1"/>
  <c r="G203" i="8"/>
  <c r="G202" i="8" s="1"/>
  <c r="G132" i="8"/>
  <c r="G131" i="8" s="1"/>
  <c r="G130" i="8" s="1"/>
  <c r="G129" i="8" s="1"/>
  <c r="G164" i="8"/>
  <c r="G163" i="8" s="1"/>
  <c r="G162" i="8" s="1"/>
  <c r="G161" i="8" s="1"/>
  <c r="G160" i="8" l="1"/>
  <c r="G102" i="8" s="1"/>
  <c r="G83" i="8" s="1"/>
  <c r="G19" i="8" l="1"/>
  <c r="G18" i="8" s="1"/>
  <c r="G17" i="8" s="1"/>
  <c r="G9" i="8" l="1"/>
</calcChain>
</file>

<file path=xl/sharedStrings.xml><?xml version="1.0" encoding="utf-8"?>
<sst xmlns="http://schemas.openxmlformats.org/spreadsheetml/2006/main" count="740" uniqueCount="354">
  <si>
    <t>PRIHODI UKUPNO</t>
  </si>
  <si>
    <t>RASHODI UKUPNO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</si>
  <si>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</si>
  <si>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</si>
  <si>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</si>
  <si>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</si>
  <si>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</si>
  <si>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</si>
  <si>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</si>
  <si>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Naziv rashoda</t>
  </si>
  <si>
    <t>Rashodi poslovanja</t>
  </si>
  <si>
    <t>Rashodi za zaposlene</t>
  </si>
  <si>
    <t>Rashodi za nabavu nefinancijske imovine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</si>
  <si>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</si>
  <si>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</si>
  <si>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</si>
  <si>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</si>
  <si>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</si>
  <si>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</si>
  <si>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</si>
  <si>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</si>
  <si>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</si>
  <si>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</si>
  <si>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</si>
  <si>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</si>
  <si>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</si>
  <si>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</si>
  <si>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</si>
  <si>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</si>
  <si>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</si>
  <si>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</si>
  <si>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</si>
  <si>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</si>
  <si>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</si>
  <si>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</si>
  <si>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</si>
  <si>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</si>
  <si>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</si>
  <si>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</si>
  <si>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</si>
  <si>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</si>
  <si>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</si>
  <si>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</si>
  <si>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</si>
  <si>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</si>
  <si>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</si>
  <si>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</si>
  <si>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</si>
  <si>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Pristojbe i naknade</t>
  </si>
  <si>
    <t>Ostali nespomenuti rashodi poslovanja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</si>
  <si>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</si>
  <si>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</si>
  <si>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</si>
  <si>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</si>
  <si>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</si>
  <si>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</si>
  <si>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</si>
  <si>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</si>
  <si>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</si>
  <si>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</si>
  <si>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</si>
  <si>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</si>
  <si>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</si>
  <si>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</si>
  <si>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</si>
  <si>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naravi</t>
  </si>
  <si>
    <t>Materijal za tekuće i inv.održavanje</t>
  </si>
  <si>
    <t>Službena odjeća i obuća</t>
  </si>
  <si>
    <t>Komunalne usluge</t>
  </si>
  <si>
    <t>Zdravstvene i veterinarske usluge</t>
  </si>
  <si>
    <t>Naknade građanima i kućanstvimana temelju osiguranja i druge naknade</t>
  </si>
  <si>
    <t>Računalne usluge</t>
  </si>
  <si>
    <t>Ostale usluge</t>
  </si>
  <si>
    <t>Članarine i norme</t>
  </si>
  <si>
    <t>Bankarske usluge i usluge platnog prometa</t>
  </si>
  <si>
    <t>Izvor financiranja 1.1.</t>
  </si>
  <si>
    <t>Sitni inventar i auto gume</t>
  </si>
  <si>
    <t>Službena, radna i zaštitna odjeća i obuća</t>
  </si>
  <si>
    <t>Usluge telefona, pošte i prijevoza</t>
  </si>
  <si>
    <t>Materijal i dijelovi za tekuće i investicijsko održavanje</t>
  </si>
  <si>
    <t>Plaće (Bruto)</t>
  </si>
  <si>
    <t>Naknade za prijevoz, za rad na terenu i odvojeni život</t>
  </si>
  <si>
    <t>Uređaji, strojevi i oprema za ostale namjene</t>
  </si>
  <si>
    <t>Knjige, umjetnička djela i ostale izložbene vrijednosti</t>
  </si>
  <si>
    <t>Službena,radna i zaštitna odjeća i obuća</t>
  </si>
  <si>
    <t>VLASTITI PRIHODI</t>
  </si>
  <si>
    <t>Prihodi od prodaje proizvoda i robe</t>
  </si>
  <si>
    <t>DONACIJE</t>
  </si>
  <si>
    <t>Rezultat poslovanja</t>
  </si>
  <si>
    <t>Višak/manjak prihoda</t>
  </si>
  <si>
    <t>Višak prihoda</t>
  </si>
  <si>
    <t>Manjak prihoda</t>
  </si>
  <si>
    <t xml:space="preserve">VLASTITI PRIHODI </t>
  </si>
  <si>
    <t>OSNOVNO OBRAZOVANJE - ZAKONSKI STANDARDI</t>
  </si>
  <si>
    <t>Redovni poslovi ustanova osnovnog obrazovanja</t>
  </si>
  <si>
    <t>OPĆI PRIHODI I PRIMICI-decentralizacija</t>
  </si>
  <si>
    <t>Ostali mat.za potrebe redovi. poslo.</t>
  </si>
  <si>
    <t>Električna energija</t>
  </si>
  <si>
    <t>Plin</t>
  </si>
  <si>
    <t>Gorivo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</si>
  <si>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</si>
  <si>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</si>
  <si>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</si>
  <si>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</si>
  <si>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</si>
  <si>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</si>
  <si>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</si>
  <si>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</si>
  <si>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Vlastiti prihodi</t>
  </si>
  <si>
    <t>Poštarina</t>
  </si>
  <si>
    <t>Usluge tekućeg i investi.održavanja</t>
  </si>
  <si>
    <t>Premije osiguranja imovine</t>
  </si>
  <si>
    <t>Članarine</t>
  </si>
  <si>
    <t>Kamate</t>
  </si>
  <si>
    <t>Oprema, informat.,nabava pomagala - OŠ</t>
  </si>
  <si>
    <t>Rashodi za nabavu dugotrajne imovine</t>
  </si>
  <si>
    <t>Knjige u knjižnicama</t>
  </si>
  <si>
    <t>DOPUNSKI NASTAVNI I VANNASTAVNI PROGRAM ŠKOLA I OBRAZ. INSTIT.</t>
  </si>
  <si>
    <t xml:space="preserve">Sitni inventar  </t>
  </si>
  <si>
    <t>Rashodi za sl.putovanja</t>
  </si>
  <si>
    <t>Ostale usluge za komunikaciju i prijevoz</t>
  </si>
  <si>
    <t>Ostale usluge tekućeg i investicijskog održavanja</t>
  </si>
  <si>
    <t>Izvor financiranja 5.7.</t>
  </si>
  <si>
    <t>POMOĆI MINISTARSTVA - prijenos EU</t>
  </si>
  <si>
    <t>Projekt Baltazar 6</t>
  </si>
  <si>
    <t>Projekt Baltazar 7</t>
  </si>
  <si>
    <t>Projekt Baltazar 8</t>
  </si>
  <si>
    <t>Projekt Zalogajček 7</t>
  </si>
  <si>
    <t>Projekt Školska shema 5</t>
  </si>
  <si>
    <t>Sitni inventar</t>
  </si>
  <si>
    <t xml:space="preserve">Sitni inventar </t>
  </si>
  <si>
    <t>Usluge za komunikaciju i prijevoz</t>
  </si>
  <si>
    <t>Usluge tek. i inv.održavanja</t>
  </si>
  <si>
    <t>Zdravstvene usluge</t>
  </si>
  <si>
    <t>Ostale zdr.usluge</t>
  </si>
  <si>
    <t>Ostale intelektualne usluge</t>
  </si>
  <si>
    <t>Izvor financiranja 5.2.</t>
  </si>
  <si>
    <t xml:space="preserve">PRIHODI ZA POSEBNE NAMJENE </t>
  </si>
  <si>
    <t>Naknade građanima i kućanstvima u naravi-radni udžbenici</t>
  </si>
  <si>
    <t>Prihodi od prodaje nefinancijske imovine</t>
  </si>
  <si>
    <t>Prihodi od prodaje građevinskog objekta</t>
  </si>
  <si>
    <t>Prihod od prodaje stanova u društvenom vlasništvu</t>
  </si>
  <si>
    <t>El,energija</t>
  </si>
  <si>
    <t xml:space="preserve">Sitan inventar </t>
  </si>
  <si>
    <t>Usluge telefona</t>
  </si>
  <si>
    <t>Prijevoz učenika</t>
  </si>
  <si>
    <t>Ostale zdravstvene usluge</t>
  </si>
  <si>
    <t>Naknade građa. i kuća. na temelju osiguranja i druge naknade</t>
  </si>
  <si>
    <t>OPĆI PRIHODI I PRIMICI-natjecanja, nadareni</t>
  </si>
  <si>
    <t>Prihodi od prodaje proizvedene dugo.imovine</t>
  </si>
  <si>
    <t>Ugovore o djelu</t>
  </si>
  <si>
    <t xml:space="preserve">Ostali rashodi  </t>
  </si>
  <si>
    <t>Ostale tekuće donacije u naravi</t>
  </si>
  <si>
    <t>Ugovor o djelu</t>
  </si>
  <si>
    <t>POSEBNE NEMJENE</t>
  </si>
  <si>
    <t>POMOĆI</t>
  </si>
  <si>
    <t>5.2.Pomoći-Ministarstvo</t>
  </si>
  <si>
    <t>5.4. Pomoći - JLS</t>
  </si>
  <si>
    <t>NEFINANCIJSKA IMOVINA</t>
  </si>
  <si>
    <t>7.1.Prihodi od prodaje nefinancijske imovine</t>
  </si>
  <si>
    <t>PRENESENI VIŠAK PRIHODA</t>
  </si>
  <si>
    <t>6 PRIHODI POSLOVANJA</t>
  </si>
  <si>
    <t>7 PRIHODI OD PRODAJE NEFINANCIJSKE IMOVINE</t>
  </si>
  <si>
    <t>3 RASHODI  POSLOVANJA</t>
  </si>
  <si>
    <t>4 RASHODI ZA NABAVU NEFINANCIJSKE IMOVINE</t>
  </si>
  <si>
    <t>Projekcija proračuna za 2026.</t>
  </si>
  <si>
    <t>VIŠAK/MANJAK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</si>
  <si>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</si>
  <si>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</si>
  <si>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</si>
  <si>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</si>
  <si>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</si>
  <si>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</si>
  <si>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RASHODII UKUPNO</t>
  </si>
  <si>
    <t>RAZDJEL 006</t>
  </si>
  <si>
    <t>GLAVA 00620</t>
  </si>
  <si>
    <t>UO ZA OBRAZOVANJE, KULTURU, SPORT I TEHNIČKU KULTURU</t>
  </si>
  <si>
    <t>OBRAZOVANJE</t>
  </si>
  <si>
    <t>Sudske pristojbe</t>
  </si>
  <si>
    <t>Usl.tek.i inv.održavanja</t>
  </si>
  <si>
    <t>OPĆI PRIHODI I PRIMICI-
E-Tehničar, održavanje, oprema</t>
  </si>
  <si>
    <t>Kapitalne donacije</t>
  </si>
  <si>
    <t>PRIJEDLOG FINANCIJSKOG PLANA OŠ KONJŠČNA , KONJŠČINA ZA 2025. I PROJEKCIJA ZA 2026. I 2027. GODINU</t>
  </si>
  <si>
    <t>Izvršenje 2023.</t>
  </si>
  <si>
    <t>RAZDJEL 005</t>
  </si>
  <si>
    <t>UO ZA ZDRAVSTVO, SOC.POLITIKU,BRANITELJE, CIVILNO DRUŠTVO I MLADE</t>
  </si>
  <si>
    <t>GLAVA 00530</t>
  </si>
  <si>
    <t>SOCIJALNA SKRB</t>
  </si>
  <si>
    <t>SOCIJALNA ZAŠTITA - IZNAD STANDARDA</t>
  </si>
  <si>
    <t>Pomoć obiteljima i samcima</t>
  </si>
  <si>
    <t>OPĆI PRIHODI I PRIMICI-dječji participativni proračun</t>
  </si>
  <si>
    <t>Proračun za 2025.</t>
  </si>
  <si>
    <t>Projekcija proračuna za 2027.</t>
  </si>
  <si>
    <t>S V E U K U P N O:</t>
  </si>
  <si>
    <t>Plan 2024.
(II. REBALANS)</t>
  </si>
  <si>
    <t xml:space="preserve">Naknade građanima  </t>
  </si>
  <si>
    <t>Pomoći osobama s invaliditetom</t>
  </si>
  <si>
    <t>Ostale naknade iz proračuna u novcu</t>
  </si>
  <si>
    <t>Nagrade/uskrsnica</t>
  </si>
  <si>
    <t>Otpremnine i pomoći</t>
  </si>
  <si>
    <t>Regres</t>
  </si>
  <si>
    <t>Prekovremeni rad</t>
  </si>
  <si>
    <t>Posebni uvjeti</t>
  </si>
  <si>
    <t>Božićnica/dar djeci</t>
  </si>
  <si>
    <t>Prihodi iz nadležnog proračuna za nabavu nefinan. Imovine</t>
  </si>
  <si>
    <t>Pomoć osobama s invaliditetom</t>
  </si>
  <si>
    <t>Glavni program B01</t>
  </si>
  <si>
    <t>Glavni program J01</t>
  </si>
  <si>
    <t>OPĆI PRIHODI I PRIMICI</t>
  </si>
  <si>
    <t>MINISTARSTVO</t>
  </si>
  <si>
    <t>MINISTARSTVO - prijenos EU</t>
  </si>
  <si>
    <t>Dnevnice za slu.putovanja u zemlji</t>
  </si>
  <si>
    <t>Naknada za smještaj na službenom putovanja u zemlji</t>
  </si>
  <si>
    <t>Naknada za prijevoz na službenom putovanju u zemlji</t>
  </si>
  <si>
    <t>Literatura (publikacija, časopisi…)</t>
  </si>
  <si>
    <t>Materijal i sredstva za čišće.i odr.</t>
  </si>
  <si>
    <t>Materijal za higijenske potrebe i njegu</t>
  </si>
  <si>
    <t>Mate. i dijelovi za tekuće i inve. održavanje građ. objekta</t>
  </si>
  <si>
    <t>Mate. i dijelovi za tekuće i inve. održavanje postrojenja i opreme</t>
  </si>
  <si>
    <t>Mate. i dijelovi za tekuće i inve. održavanje transportnih sredstava</t>
  </si>
  <si>
    <t>Ostali mate. i dijelovi za tekuće i inve. održavanje</t>
  </si>
  <si>
    <t>Usluge tekućeg i inve. održavanja građevinskog objekta</t>
  </si>
  <si>
    <t>Usluge tekućeg i inve. održavanja postrojenja i opreme</t>
  </si>
  <si>
    <t>Usluge tekućeg i inve. održavanja prijevoznih sredstava</t>
  </si>
  <si>
    <t>Ostale usluge tekućeg i inve. održavanja</t>
  </si>
  <si>
    <t>Opskrba vodom</t>
  </si>
  <si>
    <t>Iznošenje i odvoz smeća</t>
  </si>
  <si>
    <t>Deratizacija i dezinsekcija</t>
  </si>
  <si>
    <t>Dimnjačarske i ekološke usluge</t>
  </si>
  <si>
    <t>Ostale komunalne usluge</t>
  </si>
  <si>
    <t>Usluge pri registraciji prijevoznih sredstava</t>
  </si>
  <si>
    <t>Premija osiguranja prijevoznih sredstava</t>
  </si>
  <si>
    <t>Otpremina</t>
  </si>
  <si>
    <t>Pomoći</t>
  </si>
  <si>
    <t>Izvor financiranja 7.1.1</t>
  </si>
  <si>
    <t>Namirnice</t>
  </si>
  <si>
    <t>Film i izrada fotografija</t>
  </si>
  <si>
    <t>Ostale nespomenute usluge</t>
  </si>
  <si>
    <t>PROGRAM 1005</t>
  </si>
  <si>
    <t>PROGRAM 1020</t>
  </si>
  <si>
    <t>Aktivnost T100082</t>
  </si>
  <si>
    <t>Aktivnost T</t>
  </si>
  <si>
    <t>PROGRAM 1017</t>
  </si>
  <si>
    <t>Aktivnost T100058</t>
  </si>
  <si>
    <t>Usluge ažuriranja računalnih baza</t>
  </si>
  <si>
    <t>Otpremnine</t>
  </si>
  <si>
    <t>Dnevnice za sl. put</t>
  </si>
  <si>
    <t>Naknada za smještaj na sl.putu</t>
  </si>
  <si>
    <t>Naknada za prijevoz na sl.putu</t>
  </si>
  <si>
    <t>Ostali rashodi na sl.putu</t>
  </si>
  <si>
    <t>Ostali materijal za potr.redov.poslovanja</t>
  </si>
  <si>
    <t>Literatura i publikacije</t>
  </si>
  <si>
    <t>Materijal i sredstva za čišćenje i održavanje</t>
  </si>
  <si>
    <t>Materijal za higijenske potrebe</t>
  </si>
  <si>
    <t>Materijal za tekuće i inv.održavanje građevinskog objekta</t>
  </si>
  <si>
    <t>Materijal za tekuće i inv.održavanje opreme</t>
  </si>
  <si>
    <t>Materijal za tekuće i inv.održavanje prijevoznih sredstava</t>
  </si>
  <si>
    <t>Usluge tekućeg i inv.održavanja građevinskog objekta</t>
  </si>
  <si>
    <t>Usluge tekućeg i inv.održavanja opreme</t>
  </si>
  <si>
    <t>Usluge tekućeg i inv.održavanja prijevoznih sredstava</t>
  </si>
  <si>
    <t>Ostale usluge tekućeg i inv.održavanja</t>
  </si>
  <si>
    <t>Dimnjačarske i eko usluge</t>
  </si>
  <si>
    <t>Premije osiguranja prijevoznih nsredstava</t>
  </si>
  <si>
    <t>Aktivnost A101701</t>
  </si>
  <si>
    <t>A1. PRIHODI I RASHODI PREMA EKONOMSKOJ KLASIFIKACIJI</t>
  </si>
  <si>
    <t>Razred / Skupina</t>
  </si>
  <si>
    <t>A2. PRIHODI I RASHODI PREMA IZVORIMA FINANCIRANJA</t>
  </si>
  <si>
    <t>UKUPNI PRIHODI</t>
  </si>
  <si>
    <t>Prihodi poslovanja</t>
  </si>
  <si>
    <t>Vlastiti izvori</t>
  </si>
  <si>
    <t>1.1.</t>
  </si>
  <si>
    <t>5.2.</t>
  </si>
  <si>
    <t>Opći prihodi i primici - izvorna</t>
  </si>
  <si>
    <t>Opći prihodi i primici - decentralizacija</t>
  </si>
  <si>
    <t>Donacije</t>
  </si>
  <si>
    <t>Preneseni višak vlastitih prihoda</t>
  </si>
  <si>
    <t>Preneseni višak prihoda za posebne namjene</t>
  </si>
  <si>
    <t>Prihodi za posebne namjene</t>
  </si>
  <si>
    <t>Pomoći-Ministarstvo</t>
  </si>
  <si>
    <t>Preneseni manjak prihoda pomoći</t>
  </si>
  <si>
    <t>Pomoći - JLS</t>
  </si>
  <si>
    <t>5.2.1.</t>
  </si>
  <si>
    <t>4.3.1.</t>
  </si>
  <si>
    <t>6.2.1.</t>
  </si>
  <si>
    <t>5.7.</t>
  </si>
  <si>
    <t>Pomoći-Ministarstvo prijenos EU</t>
  </si>
  <si>
    <t>7.1.1.</t>
  </si>
  <si>
    <t>Preneseni višak prihoda od prodaje nefi.imovine</t>
  </si>
  <si>
    <t>3.1.1.</t>
  </si>
  <si>
    <t>Obrazovanje</t>
  </si>
  <si>
    <t>Predškolsko i osnovno obrazovanje</t>
  </si>
  <si>
    <t>Osnovno obrazovanje</t>
  </si>
  <si>
    <t>Usluge obrazovanja koje nisu drugdje svrstane</t>
  </si>
  <si>
    <t>Socijalna srkb</t>
  </si>
  <si>
    <t>Aktivnosti socijalne zaštote koje nisu drugdje svrstane</t>
  </si>
  <si>
    <t>B1 RAČUN FINANCIRANJA PREMA EKONOMSKOJ KLASIFIKACIJI</t>
  </si>
  <si>
    <t>B2 RAČUN FINANCIRANJA PREMA IZVORIM FINANCIRANJA</t>
  </si>
  <si>
    <t>Namjenski primici</t>
  </si>
  <si>
    <t>…</t>
  </si>
  <si>
    <t xml:space="preserve">UKUPNO IZDACI </t>
  </si>
  <si>
    <t>Vlastii prihodi</t>
  </si>
  <si>
    <t>Ostali prihodi za posebne namjene</t>
  </si>
  <si>
    <t>5.4.1.</t>
  </si>
  <si>
    <t>A3. RASHODI PREMA FUNKCIJSKOJ KLASIFIKACIJI</t>
  </si>
  <si>
    <t>1.3.</t>
  </si>
  <si>
    <t>Građevinski objekti</t>
  </si>
  <si>
    <t>Zgrade znanstvenih i obrazovnih institucija</t>
  </si>
  <si>
    <t>Aktivnost A102002</t>
  </si>
  <si>
    <t>Aktivnost A1000011</t>
  </si>
  <si>
    <t>Tekući projekt T102001</t>
  </si>
  <si>
    <t>Aktivnost T102007</t>
  </si>
  <si>
    <t>Izvor 5.</t>
  </si>
  <si>
    <t>Izvor 1.</t>
  </si>
  <si>
    <t>Decentralizacija</t>
  </si>
  <si>
    <t>Aktivnost A102001</t>
  </si>
  <si>
    <t xml:space="preserve">Dopunski nastavni i vannastavni program škola i obrazovnih ustanova </t>
  </si>
  <si>
    <t>Izvor 3.</t>
  </si>
  <si>
    <t>Izvor 1.3.</t>
  </si>
  <si>
    <t>Izvor 1.1.</t>
  </si>
  <si>
    <t>Financiranje - ostalih rashoda škole</t>
  </si>
  <si>
    <t>Izvor 3.1</t>
  </si>
  <si>
    <t>Izvor 3.1.1</t>
  </si>
  <si>
    <t>Izvor 4.</t>
  </si>
  <si>
    <t>Izvor 4.3.</t>
  </si>
  <si>
    <t>Izvor 4.3.1</t>
  </si>
  <si>
    <t>Izvor 5.2.</t>
  </si>
  <si>
    <t>Izvor 5.2.1</t>
  </si>
  <si>
    <t>MINISTARSTVO PK</t>
  </si>
  <si>
    <t>Izvor 5.4.</t>
  </si>
  <si>
    <t>JLS</t>
  </si>
  <si>
    <t>Izvor 5.4.1</t>
  </si>
  <si>
    <t>JLS PK</t>
  </si>
  <si>
    <t>Izvor 5.7.</t>
  </si>
  <si>
    <t>MINISTARSTVO - PRIJENOS EU</t>
  </si>
  <si>
    <t>Izvor 5.7.1.</t>
  </si>
  <si>
    <t>MINISTARSTVO PRIJENOS EU PK</t>
  </si>
  <si>
    <t>Izvor 6.</t>
  </si>
  <si>
    <t>REFUNDACIJE</t>
  </si>
  <si>
    <t>Izvor 6.2.</t>
  </si>
  <si>
    <t>Izvor 6.2.1</t>
  </si>
  <si>
    <t>DONACIJE PK</t>
  </si>
  <si>
    <t>Izvor 7.</t>
  </si>
  <si>
    <t>PRIH. OD PRODAJE NEFINANCIJSKE IMOVINE I NAKNA.S NASLOVA OSIG.</t>
  </si>
  <si>
    <t>Izvor 7.1.</t>
  </si>
  <si>
    <t>Aktivnost A102009</t>
  </si>
  <si>
    <t>Fotonapon PPA</t>
  </si>
  <si>
    <t>Dopunska sredstva za materijalne rashode i opremu škole</t>
  </si>
  <si>
    <t>USTANOVE U OBRAZOVANJU</t>
  </si>
  <si>
    <t>I rebalans za 2025.</t>
  </si>
  <si>
    <t>5.7.1.</t>
  </si>
  <si>
    <t>Pomoći temeljem prijenosa EU sredstava</t>
  </si>
  <si>
    <t>Kapitalne pomoći iz državnog prorčun temeljem prijenosa EU sredstava</t>
  </si>
  <si>
    <t>I REBELANS FINANCIJSKOG PLANA OŠ KONJŠČINA, KONJŠČINA ZA 2025. GODINU</t>
  </si>
  <si>
    <t>Zgrade znanstvenih i obrazovnih institucija (fakuleti, škole, vrtići i sl.)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</si>
</sst>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5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2"/>
      <color theme="1"/>
      <name val="Times New Roman"/>
      <family val="1"/>
    </font>
    <font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9" fillId="0" borderId="0"/>
    <xf numFmtId="0" fontId="37" fillId="0" borderId="0"/>
    <xf numFmtId="0" fontId="37" fillId="0" borderId="0"/>
    <xf numFmtId="0" fontId="37" fillId="0" borderId="0"/>
  </cellStyleXfs>
  <cellXfs count="34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Protection="1">
      <protection hidden="1"/>
    </xf>
    <xf numFmtId="0" fontId="14" fillId="0" borderId="0" xfId="0" applyFont="1" applyFill="1"/>
    <xf numFmtId="0" fontId="0" fillId="0" borderId="0" xfId="0" applyFont="1" applyAlignment="1"/>
    <xf numFmtId="0" fontId="0" fillId="0" borderId="0" xfId="0" applyAlignment="1"/>
    <xf numFmtId="0" fontId="10" fillId="2" borderId="3" xfId="0" quotePrefix="1" applyFont="1" applyFill="1" applyBorder="1" applyAlignment="1">
      <alignment horizontal="left" vertical="center" wrapText="1"/>
    </xf>
    <xf numFmtId="4" fontId="0" fillId="0" borderId="0" xfId="0" applyNumberFormat="1" applyAlignment="1"/>
    <xf numFmtId="0" fontId="10" fillId="6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4" fontId="1" fillId="0" borderId="0" xfId="0" applyNumberFormat="1" applyFont="1"/>
    <xf numFmtId="0" fontId="0" fillId="0" borderId="0" xfId="0" applyBorder="1"/>
    <xf numFmtId="4" fontId="17" fillId="2" borderId="0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 applyBorder="1"/>
    <xf numFmtId="0" fontId="19" fillId="7" borderId="3" xfId="0" applyNumberFormat="1" applyFont="1" applyFill="1" applyBorder="1" applyAlignment="1" applyProtection="1">
      <alignment horizontal="left" vertical="center" wrapText="1"/>
    </xf>
    <xf numFmtId="4" fontId="19" fillId="7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/>
    <xf numFmtId="0" fontId="11" fillId="0" borderId="0" xfId="0" applyNumberFormat="1" applyFont="1" applyFill="1" applyBorder="1" applyAlignment="1" applyProtection="1">
      <alignment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4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12" fillId="0" borderId="0" xfId="0" applyFont="1"/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23" fillId="3" borderId="3" xfId="0" applyNumberFormat="1" applyFont="1" applyFill="1" applyBorder="1" applyAlignment="1" applyProtection="1">
      <alignment horizontal="left" vertical="center" wrapText="1"/>
    </xf>
    <xf numFmtId="164" fontId="24" fillId="3" borderId="4" xfId="0" applyNumberFormat="1" applyFont="1" applyFill="1" applyBorder="1" applyAlignment="1" applyProtection="1">
      <alignment horizontal="right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164" fontId="23" fillId="2" borderId="4" xfId="0" applyNumberFormat="1" applyFont="1" applyFill="1" applyBorder="1" applyAlignment="1" applyProtection="1">
      <alignment horizontal="right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164" fontId="16" fillId="2" borderId="3" xfId="0" applyNumberFormat="1" applyFont="1" applyFill="1" applyBorder="1" applyAlignment="1">
      <alignment horizontal="right" wrapText="1"/>
    </xf>
    <xf numFmtId="164" fontId="25" fillId="2" borderId="4" xfId="0" applyNumberFormat="1" applyFont="1" applyFill="1" applyBorder="1" applyAlignment="1" applyProtection="1">
      <alignment horizontal="right" wrapText="1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164" fontId="23" fillId="2" borderId="4" xfId="0" quotePrefix="1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 vertical="center"/>
    </xf>
    <xf numFmtId="164" fontId="25" fillId="2" borderId="4" xfId="0" quotePrefix="1" applyNumberFormat="1" applyFont="1" applyFill="1" applyBorder="1" applyAlignment="1">
      <alignment horizontal="right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0" fontId="23" fillId="3" borderId="3" xfId="0" applyNumberFormat="1" applyFont="1" applyFill="1" applyBorder="1" applyAlignment="1" applyProtection="1">
      <alignment vertical="center" wrapText="1"/>
    </xf>
    <xf numFmtId="0" fontId="23" fillId="6" borderId="3" xfId="0" applyFont="1" applyFill="1" applyBorder="1"/>
    <xf numFmtId="0" fontId="24" fillId="6" borderId="3" xfId="0" applyNumberFormat="1" applyFont="1" applyFill="1" applyBorder="1" applyAlignment="1" applyProtection="1">
      <alignment vertical="center" wrapText="1"/>
    </xf>
    <xf numFmtId="4" fontId="23" fillId="6" borderId="3" xfId="0" applyNumberFormat="1" applyFont="1" applyFill="1" applyBorder="1" applyAlignment="1">
      <alignment horizontal="right" wrapText="1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4" fontId="24" fillId="2" borderId="4" xfId="0" applyNumberFormat="1" applyFont="1" applyFill="1" applyBorder="1" applyAlignment="1" applyProtection="1">
      <alignment horizontal="right" wrapText="1"/>
    </xf>
    <xf numFmtId="4" fontId="23" fillId="2" borderId="4" xfId="0" applyNumberFormat="1" applyFont="1" applyFill="1" applyBorder="1" applyAlignment="1" applyProtection="1">
      <alignment horizontal="right" wrapText="1"/>
    </xf>
    <xf numFmtId="4" fontId="16" fillId="2" borderId="3" xfId="0" applyNumberFormat="1" applyFont="1" applyFill="1" applyBorder="1" applyAlignment="1">
      <alignment horizontal="right"/>
    </xf>
    <xf numFmtId="4" fontId="24" fillId="2" borderId="4" xfId="0" quotePrefix="1" applyNumberFormat="1" applyFont="1" applyFill="1" applyBorder="1" applyAlignment="1">
      <alignment horizontal="right" wrapText="1"/>
    </xf>
    <xf numFmtId="4" fontId="23" fillId="2" borderId="4" xfId="0" quotePrefix="1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/>
    </xf>
    <xf numFmtId="0" fontId="25" fillId="2" borderId="3" xfId="0" quotePrefix="1" applyFont="1" applyFill="1" applyBorder="1" applyAlignment="1">
      <alignment horizontal="left" wrapText="1"/>
    </xf>
    <xf numFmtId="0" fontId="25" fillId="2" borderId="3" xfId="0" quotePrefix="1" applyFont="1" applyFill="1" applyBorder="1" applyAlignment="1">
      <alignment horizontal="left" vertical="center" wrapText="1"/>
    </xf>
    <xf numFmtId="4" fontId="25" fillId="2" borderId="4" xfId="0" quotePrefix="1" applyNumberFormat="1" applyFont="1" applyFill="1" applyBorder="1" applyAlignment="1">
      <alignment horizontal="right" wrapText="1"/>
    </xf>
    <xf numFmtId="4" fontId="18" fillId="0" borderId="3" xfId="0" applyNumberFormat="1" applyFont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 applyProtection="1">
      <alignment vertical="center" wrapText="1"/>
    </xf>
    <xf numFmtId="0" fontId="24" fillId="2" borderId="3" xfId="0" applyNumberFormat="1" applyFont="1" applyFill="1" applyBorder="1" applyAlignment="1" applyProtection="1">
      <alignment vertical="center" wrapText="1"/>
    </xf>
    <xf numFmtId="4" fontId="15" fillId="3" borderId="4" xfId="0" applyNumberFormat="1" applyFont="1" applyFill="1" applyBorder="1" applyAlignment="1">
      <alignment horizontal="right"/>
    </xf>
    <xf numFmtId="0" fontId="23" fillId="3" borderId="3" xfId="0" applyNumberFormat="1" applyFont="1" applyFill="1" applyBorder="1" applyAlignment="1" applyProtection="1">
      <alignment horizontal="left" vertical="center"/>
    </xf>
    <xf numFmtId="4" fontId="23" fillId="3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16" fillId="2" borderId="4" xfId="0" applyNumberFormat="1" applyFont="1" applyFill="1" applyBorder="1" applyAlignment="1">
      <alignment horizontal="right"/>
    </xf>
    <xf numFmtId="0" fontId="27" fillId="4" borderId="4" xfId="0" applyNumberFormat="1" applyFont="1" applyFill="1" applyBorder="1" applyAlignment="1" applyProtection="1">
      <alignment horizontal="center" vertical="center" wrapText="1"/>
    </xf>
    <xf numFmtId="4" fontId="15" fillId="2" borderId="4" xfId="0" applyNumberFormat="1" applyFont="1" applyFill="1" applyBorder="1" applyAlignment="1">
      <alignment horizontal="right"/>
    </xf>
    <xf numFmtId="4" fontId="26" fillId="2" borderId="4" xfId="0" applyNumberFormat="1" applyFont="1" applyFill="1" applyBorder="1" applyAlignment="1">
      <alignment horizontal="right"/>
    </xf>
    <xf numFmtId="0" fontId="28" fillId="0" borderId="0" xfId="0" applyFont="1"/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0" fillId="0" borderId="3" xfId="0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right" wrapText="1"/>
    </xf>
    <xf numFmtId="0" fontId="31" fillId="2" borderId="3" xfId="0" quotePrefix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right"/>
    </xf>
    <xf numFmtId="0" fontId="31" fillId="2" borderId="3" xfId="0" applyFont="1" applyFill="1" applyBorder="1" applyAlignment="1">
      <alignment horizontal="left" vertical="center" wrapText="1"/>
    </xf>
    <xf numFmtId="4" fontId="33" fillId="0" borderId="3" xfId="0" applyNumberFormat="1" applyFont="1" applyFill="1" applyBorder="1" applyAlignment="1">
      <alignment horizontal="right" wrapText="1"/>
    </xf>
    <xf numFmtId="0" fontId="32" fillId="2" borderId="3" xfId="0" applyFont="1" applyFill="1" applyBorder="1" applyAlignment="1">
      <alignment vertical="center" wrapText="1"/>
    </xf>
    <xf numFmtId="0" fontId="31" fillId="2" borderId="3" xfId="0" applyFont="1" applyFill="1" applyBorder="1" applyAlignment="1">
      <alignment vertical="center" wrapText="1"/>
    </xf>
    <xf numFmtId="4" fontId="35" fillId="0" borderId="3" xfId="0" applyNumberFormat="1" applyFont="1" applyFill="1" applyBorder="1" applyAlignment="1">
      <alignment vertical="top" wrapText="1"/>
    </xf>
    <xf numFmtId="0" fontId="1" fillId="0" borderId="3" xfId="0" applyFont="1" applyBorder="1"/>
    <xf numFmtId="4" fontId="1" fillId="0" borderId="3" xfId="0" applyNumberFormat="1" applyFon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0" fillId="0" borderId="0" xfId="0" quotePrefix="1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0" fontId="0" fillId="4" borderId="3" xfId="0" applyFill="1" applyBorder="1"/>
    <xf numFmtId="4" fontId="36" fillId="8" borderId="3" xfId="0" applyNumberFormat="1" applyFont="1" applyFill="1" applyBorder="1"/>
    <xf numFmtId="0" fontId="23" fillId="0" borderId="0" xfId="0" applyFont="1" applyFill="1" applyBorder="1"/>
    <xf numFmtId="0" fontId="24" fillId="0" borderId="0" xfId="0" applyNumberFormat="1" applyFont="1" applyFill="1" applyBorder="1" applyAlignment="1" applyProtection="1">
      <alignment vertical="center" wrapText="1"/>
    </xf>
    <xf numFmtId="4" fontId="23" fillId="0" borderId="0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7" fillId="9" borderId="4" xfId="0" applyNumberFormat="1" applyFont="1" applyFill="1" applyBorder="1" applyAlignment="1">
      <alignment horizontal="right"/>
    </xf>
    <xf numFmtId="4" fontId="21" fillId="11" borderId="4" xfId="0" applyNumberFormat="1" applyFont="1" applyFill="1" applyBorder="1" applyAlignment="1" applyProtection="1">
      <alignment horizontal="right" wrapText="1"/>
    </xf>
    <xf numFmtId="4" fontId="21" fillId="1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4" fontId="7" fillId="10" borderId="4" xfId="0" applyNumberFormat="1" applyFont="1" applyFill="1" applyBorder="1" applyAlignment="1">
      <alignment horizontal="right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4" fontId="5" fillId="9" borderId="4" xfId="0" applyNumberFormat="1" applyFont="1" applyFill="1" applyBorder="1" applyAlignment="1">
      <alignment horizontal="right"/>
    </xf>
    <xf numFmtId="4" fontId="10" fillId="4" borderId="3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3" xfId="0" quotePrefix="1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>
      <alignment horizontal="right" wrapText="1"/>
    </xf>
    <xf numFmtId="164" fontId="16" fillId="0" borderId="4" xfId="0" applyNumberFormat="1" applyFont="1" applyFill="1" applyBorder="1" applyAlignment="1">
      <alignment horizontal="right" wrapText="1"/>
    </xf>
    <xf numFmtId="164" fontId="16" fillId="0" borderId="3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21" fillId="11" borderId="4" xfId="0" applyNumberFormat="1" applyFont="1" applyFill="1" applyBorder="1" applyAlignment="1" applyProtection="1">
      <alignment horizontal="left" vertical="center" wrapText="1"/>
    </xf>
    <xf numFmtId="0" fontId="21" fillId="1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1" fillId="11" borderId="3" xfId="0" applyNumberFormat="1" applyFont="1" applyFill="1" applyBorder="1" applyAlignment="1" applyProtection="1">
      <alignment horizontal="left" vertical="center" wrapText="1"/>
    </xf>
    <xf numFmtId="4" fontId="21" fillId="11" borderId="3" xfId="0" applyNumberFormat="1" applyFont="1" applyFill="1" applyBorder="1" applyAlignment="1" applyProtection="1">
      <alignment horizontal="right" wrapText="1"/>
    </xf>
    <xf numFmtId="0" fontId="21" fillId="12" borderId="3" xfId="0" applyNumberFormat="1" applyFont="1" applyFill="1" applyBorder="1" applyAlignment="1" applyProtection="1">
      <alignment horizontal="left" vertical="center" wrapText="1"/>
    </xf>
    <xf numFmtId="4" fontId="21" fillId="12" borderId="3" xfId="0" applyNumberFormat="1" applyFont="1" applyFill="1" applyBorder="1" applyAlignment="1" applyProtection="1">
      <alignment horizontal="right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4" fontId="7" fillId="10" borderId="3" xfId="0" applyNumberFormat="1" applyFont="1" applyFill="1" applyBorder="1" applyAlignment="1">
      <alignment horizontal="right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4" fontId="7" fillId="9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5" fillId="4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36" fillId="6" borderId="3" xfId="0" applyFont="1" applyFill="1" applyBorder="1"/>
    <xf numFmtId="0" fontId="36" fillId="0" borderId="3" xfId="0" applyFont="1" applyBorder="1"/>
    <xf numFmtId="4" fontId="25" fillId="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7" fillId="13" borderId="3" xfId="0" applyNumberFormat="1" applyFont="1" applyFill="1" applyBorder="1" applyAlignment="1" applyProtection="1">
      <alignment horizontal="left" vertical="center" wrapText="1"/>
    </xf>
    <xf numFmtId="4" fontId="7" fillId="13" borderId="3" xfId="0" applyNumberFormat="1" applyFont="1" applyFill="1" applyBorder="1" applyAlignment="1" applyProtection="1">
      <alignment horizontal="right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36" fillId="6" borderId="3" xfId="0" applyNumberFormat="1" applyFont="1" applyFill="1" applyBorder="1"/>
    <xf numFmtId="4" fontId="36" fillId="0" borderId="3" xfId="0" applyNumberFormat="1" applyFont="1" applyBorder="1"/>
    <xf numFmtId="4" fontId="0" fillId="0" borderId="3" xfId="0" applyNumberFormat="1" applyBorder="1"/>
    <xf numFmtId="4" fontId="8" fillId="2" borderId="4" xfId="0" quotePrefix="1" applyNumberFormat="1" applyFont="1" applyFill="1" applyBorder="1" applyAlignment="1">
      <alignment horizontal="right" wrapText="1"/>
    </xf>
    <xf numFmtId="4" fontId="25" fillId="2" borderId="3" xfId="0" quotePrefix="1" applyNumberFormat="1" applyFont="1" applyFill="1" applyBorder="1" applyAlignment="1">
      <alignment horizontal="right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8" fillId="0" borderId="0" xfId="0" applyFont="1" applyAlignment="1">
      <alignment horizontal="center" wrapText="1"/>
    </xf>
    <xf numFmtId="0" fontId="41" fillId="0" borderId="3" xfId="0" applyFont="1" applyBorder="1"/>
    <xf numFmtId="0" fontId="3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1" fillId="2" borderId="0" xfId="0" applyFont="1" applyFill="1" applyBorder="1" applyAlignment="1">
      <alignment vertical="center" wrapText="1"/>
    </xf>
    <xf numFmtId="4" fontId="3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43" fillId="2" borderId="3" xfId="4" applyFont="1" applyFill="1" applyBorder="1" applyAlignment="1">
      <alignment horizontal="left" vertical="center" wrapText="1"/>
    </xf>
    <xf numFmtId="0" fontId="44" fillId="2" borderId="3" xfId="4" applyFont="1" applyFill="1" applyBorder="1" applyAlignment="1">
      <alignment horizontal="left" vertical="center" wrapText="1"/>
    </xf>
    <xf numFmtId="0" fontId="45" fillId="2" borderId="3" xfId="4" quotePrefix="1" applyFont="1" applyFill="1" applyBorder="1" applyAlignment="1">
      <alignment horizontal="left" vertical="center" wrapText="1"/>
    </xf>
    <xf numFmtId="0" fontId="43" fillId="2" borderId="3" xfId="4" applyFont="1" applyFill="1" applyBorder="1" applyAlignment="1">
      <alignment vertical="center" wrapText="1"/>
    </xf>
    <xf numFmtId="0" fontId="44" fillId="2" borderId="3" xfId="4" applyFont="1" applyFill="1" applyBorder="1" applyAlignment="1">
      <alignment vertical="center" wrapText="1"/>
    </xf>
    <xf numFmtId="0" fontId="44" fillId="2" borderId="3" xfId="4" applyFont="1" applyFill="1" applyBorder="1" applyAlignment="1">
      <alignment horizontal="left" vertical="center" wrapText="1" indent="2"/>
    </xf>
    <xf numFmtId="0" fontId="46" fillId="0" borderId="3" xfId="4" applyFont="1" applyBorder="1" applyAlignment="1">
      <alignment horizontal="center"/>
    </xf>
    <xf numFmtId="0" fontId="46" fillId="0" borderId="3" xfId="4" applyFont="1" applyBorder="1"/>
    <xf numFmtId="0" fontId="45" fillId="2" borderId="3" xfId="4" applyFont="1" applyFill="1" applyBorder="1" applyAlignment="1">
      <alignment horizontal="left" vertical="center" wrapText="1" indent="1"/>
    </xf>
    <xf numFmtId="0" fontId="45" fillId="2" borderId="3" xfId="4" applyFont="1" applyFill="1" applyBorder="1" applyAlignment="1">
      <alignment horizontal="left" vertical="center" indent="1"/>
    </xf>
    <xf numFmtId="0" fontId="47" fillId="3" borderId="3" xfId="4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 applyProtection="1">
      <alignment horizontal="left"/>
    </xf>
    <xf numFmtId="0" fontId="25" fillId="2" borderId="0" xfId="0" applyNumberFormat="1" applyFont="1" applyFill="1" applyBorder="1" applyAlignment="1" applyProtection="1">
      <alignment horizontal="left" vertical="center" wrapText="1"/>
    </xf>
    <xf numFmtId="0" fontId="25" fillId="2" borderId="0" xfId="0" applyNumberFormat="1" applyFont="1" applyFill="1" applyBorder="1" applyAlignment="1" applyProtection="1">
      <alignment vertical="center" wrapText="1"/>
    </xf>
    <xf numFmtId="4" fontId="16" fillId="2" borderId="0" xfId="0" applyNumberFormat="1" applyFont="1" applyFill="1" applyBorder="1" applyAlignment="1">
      <alignment horizontal="right"/>
    </xf>
    <xf numFmtId="14" fontId="41" fillId="0" borderId="3" xfId="0" applyNumberFormat="1" applyFont="1" applyBorder="1"/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7" fillId="4" borderId="3" xfId="0" applyNumberFormat="1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49" fillId="0" borderId="0" xfId="0" applyFont="1"/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22" fillId="14" borderId="4" xfId="0" applyNumberFormat="1" applyFont="1" applyFill="1" applyBorder="1" applyAlignment="1" applyProtection="1">
      <alignment horizontal="left" vertical="center" wrapText="1"/>
    </xf>
    <xf numFmtId="4" fontId="5" fillId="14" borderId="4" xfId="0" applyNumberFormat="1" applyFont="1" applyFill="1" applyBorder="1" applyAlignment="1">
      <alignment horizontal="right"/>
    </xf>
    <xf numFmtId="0" fontId="22" fillId="14" borderId="3" xfId="0" applyNumberFormat="1" applyFont="1" applyFill="1" applyBorder="1" applyAlignment="1" applyProtection="1">
      <alignment horizontal="left" vertical="center" wrapText="1"/>
    </xf>
    <xf numFmtId="4" fontId="5" fillId="14" borderId="3" xfId="0" applyNumberFormat="1" applyFont="1" applyFill="1" applyBorder="1" applyAlignment="1">
      <alignment horizontal="right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  <xf numFmtId="4" fontId="5" fillId="15" borderId="4" xfId="0" applyNumberFormat="1" applyFont="1" applyFill="1" applyBorder="1" applyAlignment="1">
      <alignment horizontal="right"/>
    </xf>
    <xf numFmtId="0" fontId="22" fillId="15" borderId="4" xfId="0" applyNumberFormat="1" applyFont="1" applyFill="1" applyBorder="1" applyAlignment="1" applyProtection="1">
      <alignment horizontal="left" vertical="center" wrapText="1"/>
    </xf>
    <xf numFmtId="4" fontId="15" fillId="15" borderId="4" xfId="0" applyNumberFormat="1" applyFont="1" applyFill="1" applyBorder="1" applyAlignment="1">
      <alignment horizontal="right"/>
    </xf>
    <xf numFmtId="4" fontId="15" fillId="14" borderId="4" xfId="0" applyNumberFormat="1" applyFont="1" applyFill="1" applyBorder="1" applyAlignment="1">
      <alignment horizontal="right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4" fontId="15" fillId="5" borderId="4" xfId="0" applyNumberFormat="1" applyFont="1" applyFill="1" applyBorder="1" applyAlignment="1">
      <alignment horizontal="right"/>
    </xf>
    <xf numFmtId="0" fontId="15" fillId="14" borderId="4" xfId="0" applyNumberFormat="1" applyFont="1" applyFill="1" applyBorder="1" applyAlignment="1" applyProtection="1">
      <alignment horizontal="left" vertical="center" wrapText="1"/>
    </xf>
    <xf numFmtId="0" fontId="15" fillId="15" borderId="4" xfId="0" applyNumberFormat="1" applyFont="1" applyFill="1" applyBorder="1" applyAlignment="1" applyProtection="1">
      <alignment horizontal="left" vertical="center" wrapText="1"/>
    </xf>
    <xf numFmtId="0" fontId="26" fillId="15" borderId="4" xfId="0" applyNumberFormat="1" applyFont="1" applyFill="1" applyBorder="1" applyAlignment="1" applyProtection="1">
      <alignment horizontal="left" vertical="center" wrapText="1"/>
    </xf>
    <xf numFmtId="4" fontId="7" fillId="14" borderId="4" xfId="0" applyNumberFormat="1" applyFont="1" applyFill="1" applyBorder="1" applyAlignment="1">
      <alignment horizontal="right"/>
    </xf>
    <xf numFmtId="4" fontId="7" fillId="5" borderId="4" xfId="0" applyNumberFormat="1" applyFont="1" applyFill="1" applyBorder="1" applyAlignment="1">
      <alignment horizontal="right"/>
    </xf>
    <xf numFmtId="0" fontId="15" fillId="9" borderId="4" xfId="0" applyNumberFormat="1" applyFont="1" applyFill="1" applyBorder="1" applyAlignment="1" applyProtection="1">
      <alignment horizontal="left" vertical="center" wrapText="1"/>
    </xf>
    <xf numFmtId="4" fontId="15" fillId="9" borderId="4" xfId="0" applyNumberFormat="1" applyFont="1" applyFill="1" applyBorder="1" applyAlignment="1">
      <alignment horizontal="right"/>
    </xf>
    <xf numFmtId="4" fontId="25" fillId="2" borderId="3" xfId="0" applyNumberFormat="1" applyFont="1" applyFill="1" applyBorder="1" applyAlignment="1">
      <alignment horizontal="right"/>
    </xf>
    <xf numFmtId="0" fontId="41" fillId="0" borderId="0" xfId="0" applyFont="1" applyBorder="1"/>
    <xf numFmtId="0" fontId="10" fillId="3" borderId="3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8" borderId="1" xfId="0" quotePrefix="1" applyNumberFormat="1" applyFont="1" applyFill="1" applyBorder="1" applyAlignment="1" applyProtection="1">
      <alignment horizontal="left" vertical="center" wrapText="1"/>
    </xf>
    <xf numFmtId="0" fontId="9" fillId="8" borderId="2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48" fillId="0" borderId="0" xfId="0" applyFont="1" applyBorder="1" applyAlignment="1">
      <alignment horizontal="center"/>
    </xf>
    <xf numFmtId="0" fontId="40" fillId="0" borderId="0" xfId="4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 indent="1"/>
    </xf>
    <xf numFmtId="0" fontId="15" fillId="2" borderId="2" xfId="0" applyNumberFormat="1" applyFont="1" applyFill="1" applyBorder="1" applyAlignment="1" applyProtection="1">
      <alignment horizontal="left" vertical="center" wrapText="1" indent="1"/>
    </xf>
    <xf numFmtId="0" fontId="15" fillId="2" borderId="4" xfId="0" applyNumberFormat="1" applyFont="1" applyFill="1" applyBorder="1" applyAlignment="1" applyProtection="1">
      <alignment horizontal="left" vertical="center" wrapText="1" indent="1"/>
    </xf>
    <xf numFmtId="0" fontId="5" fillId="9" borderId="1" xfId="0" applyNumberFormat="1" applyFont="1" applyFill="1" applyBorder="1" applyAlignment="1" applyProtection="1">
      <alignment horizontal="left" vertical="center" wrapText="1"/>
    </xf>
    <xf numFmtId="0" fontId="5" fillId="9" borderId="2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22" fillId="14" borderId="1" xfId="0" applyNumberFormat="1" applyFont="1" applyFill="1" applyBorder="1" applyAlignment="1" applyProtection="1">
      <alignment horizontal="left" vertical="center" wrapText="1"/>
    </xf>
    <xf numFmtId="0" fontId="22" fillId="14" borderId="2" xfId="0" applyNumberFormat="1" applyFont="1" applyFill="1" applyBorder="1" applyAlignment="1" applyProtection="1">
      <alignment horizontal="left" vertical="center" wrapText="1"/>
    </xf>
    <xf numFmtId="0" fontId="22" fillId="14" borderId="4" xfId="0" applyNumberFormat="1" applyFont="1" applyFill="1" applyBorder="1" applyAlignment="1" applyProtection="1">
      <alignment horizontal="left" vertical="center" wrapText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22" fillId="15" borderId="1" xfId="0" applyNumberFormat="1" applyFont="1" applyFill="1" applyBorder="1" applyAlignment="1" applyProtection="1">
      <alignment horizontal="left" vertical="center" wrapText="1"/>
    </xf>
    <xf numFmtId="0" fontId="22" fillId="15" borderId="2" xfId="0" applyNumberFormat="1" applyFont="1" applyFill="1" applyBorder="1" applyAlignment="1" applyProtection="1">
      <alignment horizontal="left" vertical="center" wrapText="1"/>
    </xf>
    <xf numFmtId="0" fontId="22" fillId="15" borderId="4" xfId="0" applyNumberFormat="1" applyFont="1" applyFill="1" applyBorder="1" applyAlignment="1" applyProtection="1">
      <alignment horizontal="left" vertical="center" wrapText="1"/>
    </xf>
    <xf numFmtId="0" fontId="15" fillId="5" borderId="1" xfId="0" applyNumberFormat="1" applyFont="1" applyFill="1" applyBorder="1" applyAlignment="1" applyProtection="1">
      <alignment horizontal="left" vertical="center" wrapText="1"/>
    </xf>
    <xf numFmtId="0" fontId="15" fillId="5" borderId="2" xfId="0" applyNumberFormat="1" applyFont="1" applyFill="1" applyBorder="1" applyAlignment="1" applyProtection="1">
      <alignment horizontal="left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1" fillId="11" borderId="1" xfId="0" applyNumberFormat="1" applyFont="1" applyFill="1" applyBorder="1" applyAlignment="1" applyProtection="1">
      <alignment horizontal="left" vertical="center" wrapText="1"/>
    </xf>
    <xf numFmtId="0" fontId="21" fillId="11" borderId="2" xfId="0" applyNumberFormat="1" applyFont="1" applyFill="1" applyBorder="1" applyAlignment="1" applyProtection="1">
      <alignment horizontal="left" vertical="center" wrapText="1"/>
    </xf>
    <xf numFmtId="0" fontId="21" fillId="11" borderId="4" xfId="0" applyNumberFormat="1" applyFont="1" applyFill="1" applyBorder="1" applyAlignment="1" applyProtection="1">
      <alignment horizontal="left" vertical="center" wrapText="1"/>
    </xf>
    <xf numFmtId="0" fontId="21" fillId="12" borderId="1" xfId="0" applyNumberFormat="1" applyFont="1" applyFill="1" applyBorder="1" applyAlignment="1" applyProtection="1">
      <alignment horizontal="left" vertical="center" wrapText="1"/>
    </xf>
    <xf numFmtId="0" fontId="21" fillId="12" borderId="2" xfId="0" applyNumberFormat="1" applyFont="1" applyFill="1" applyBorder="1" applyAlignment="1" applyProtection="1">
      <alignment horizontal="left" vertical="center" wrapText="1"/>
    </xf>
    <xf numFmtId="0" fontId="21" fillId="1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wrapText="1"/>
      <protection hidden="1"/>
    </xf>
    <xf numFmtId="0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7" fillId="9" borderId="1" xfId="0" applyNumberFormat="1" applyFont="1" applyFill="1" applyBorder="1" applyAlignment="1" applyProtection="1">
      <alignment horizontal="left" vertical="center" wrapText="1"/>
    </xf>
    <xf numFmtId="0" fontId="7" fillId="9" borderId="2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7" fillId="10" borderId="1" xfId="0" applyNumberFormat="1" applyFont="1" applyFill="1" applyBorder="1" applyAlignment="1" applyProtection="1">
      <alignment horizontal="left" vertical="center" wrapText="1"/>
    </xf>
    <xf numFmtId="0" fontId="7" fillId="10" borderId="2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21" fillId="11" borderId="3" xfId="0" applyNumberFormat="1" applyFont="1" applyFill="1" applyBorder="1" applyAlignment="1" applyProtection="1">
      <alignment horizontal="left" vertical="center" wrapText="1"/>
    </xf>
    <xf numFmtId="0" fontId="21" fillId="12" borderId="3" xfId="0" applyNumberFormat="1" applyFont="1" applyFill="1" applyBorder="1" applyAlignment="1" applyProtection="1">
      <alignment horizontal="left" vertical="center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0" fontId="22" fillId="14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 indent="1"/>
    </xf>
    <xf numFmtId="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15" fillId="14" borderId="1" xfId="0" applyNumberFormat="1" applyFont="1" applyFill="1" applyBorder="1" applyAlignment="1" applyProtection="1">
      <alignment horizontal="left" vertical="center" wrapText="1"/>
    </xf>
    <xf numFmtId="0" fontId="15" fillId="14" borderId="2" xfId="0" applyNumberFormat="1" applyFont="1" applyFill="1" applyBorder="1" applyAlignment="1" applyProtection="1">
      <alignment horizontal="left" vertical="center" wrapText="1"/>
    </xf>
    <xf numFmtId="0" fontId="15" fillId="14" borderId="4" xfId="0" applyNumberFormat="1" applyFont="1" applyFill="1" applyBorder="1" applyAlignment="1" applyProtection="1">
      <alignment horizontal="left" vertical="center" wrapText="1"/>
    </xf>
    <xf numFmtId="0" fontId="15" fillId="15" borderId="1" xfId="0" applyNumberFormat="1" applyFont="1" applyFill="1" applyBorder="1" applyAlignment="1" applyProtection="1">
      <alignment horizontal="left" vertical="center" wrapText="1"/>
    </xf>
    <xf numFmtId="0" fontId="15" fillId="15" borderId="2" xfId="0" applyNumberFormat="1" applyFont="1" applyFill="1" applyBorder="1" applyAlignment="1" applyProtection="1">
      <alignment horizontal="left" vertical="center" wrapText="1"/>
    </xf>
    <xf numFmtId="0" fontId="15" fillId="15" borderId="4" xfId="0" applyNumberFormat="1" applyFont="1" applyFill="1" applyBorder="1" applyAlignment="1" applyProtection="1">
      <alignment horizontal="left" vertical="center" wrapText="1"/>
    </xf>
    <xf numFmtId="0" fontId="7" fillId="13" borderId="1" xfId="0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horizontal="left" vertical="center" wrapText="1"/>
    </xf>
    <xf numFmtId="0" fontId="7" fillId="13" borderId="4" xfId="0" applyNumberFormat="1" applyFont="1" applyFill="1" applyBorder="1" applyAlignment="1" applyProtection="1">
      <alignment horizontal="left" vertical="center" wrapText="1"/>
    </xf>
    <xf numFmtId="0" fontId="5" fillId="15" borderId="1" xfId="0" applyNumberFormat="1" applyFont="1" applyFill="1" applyBorder="1" applyAlignment="1" applyProtection="1">
      <alignment horizontal="left" vertical="center" wrapText="1"/>
    </xf>
    <xf numFmtId="0" fontId="5" fillId="15" borderId="2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</cellXfs>
  <cellStyles count="5">
    <cellStyle name="Normalno" xfId="0" builtinId="0"/>
    <cellStyle name="Normalno 2" xfId="2"/>
    <cellStyle name="Normalno 2 2" xfId="4"/>
    <cellStyle name="Normalno 3" xfId="3"/>
    <cellStyle name="Normalno 4" xfId="1"/>
  </cellStyles>
  <dxfs count="0"/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view="pageLayout" zoomScaleNormal="100" workbookViewId="0">
      <selection activeCell="K15" sqref="K15"/>
    </sheetView>
  </sheetViews>
  <sheetFormatPr defaultRowHeight="14.4" x14ac:dyDescent="0.3"/>
  <cols>
    <col min="5" max="5" width="25.33203125" customWidth="1"/>
    <col min="6" max="8" width="16.6640625" customWidth="1"/>
  </cols>
  <sheetData>
    <row r="1" spans="1:8" ht="27" customHeight="1" x14ac:dyDescent="0.3">
      <c r="A1" s="245" t="s">
        <v>352</v>
      </c>
      <c r="B1" s="245"/>
      <c r="C1" s="245"/>
      <c r="D1" s="245"/>
      <c r="E1" s="245"/>
      <c r="F1" s="245"/>
      <c r="G1" s="245"/>
      <c r="H1" s="245"/>
    </row>
    <row r="2" spans="1:8" ht="18" customHeight="1" x14ac:dyDescent="0.3">
      <c r="A2" s="4"/>
      <c r="B2" s="4"/>
      <c r="C2" s="4"/>
      <c r="D2" s="4"/>
      <c r="E2" s="4"/>
      <c r="F2" s="17"/>
      <c r="G2" s="17"/>
      <c r="H2" s="4"/>
    </row>
    <row r="3" spans="1:8" ht="15.6" x14ac:dyDescent="0.3">
      <c r="A3" s="245" t="s">
        <v>15</v>
      </c>
      <c r="B3" s="245"/>
      <c r="C3" s="245"/>
      <c r="D3" s="245"/>
      <c r="E3" s="245"/>
      <c r="F3" s="265"/>
      <c r="G3" s="265"/>
      <c r="H3" s="265"/>
    </row>
    <row r="4" spans="1:8" ht="17.399999999999999" x14ac:dyDescent="0.3">
      <c r="A4" s="4"/>
      <c r="B4" s="4"/>
      <c r="C4" s="4"/>
      <c r="D4" s="4"/>
      <c r="E4" s="4"/>
      <c r="F4" s="5"/>
      <c r="G4" s="5"/>
      <c r="H4" s="5"/>
    </row>
    <row r="5" spans="1:8" ht="18" customHeight="1" x14ac:dyDescent="0.3">
      <c r="A5" s="245" t="s">
        <v>19</v>
      </c>
      <c r="B5" s="246"/>
      <c r="C5" s="246"/>
      <c r="D5" s="246"/>
      <c r="E5" s="246"/>
      <c r="F5" s="246"/>
      <c r="G5" s="246"/>
      <c r="H5" s="246"/>
    </row>
    <row r="6" spans="1:8" ht="17.399999999999999" x14ac:dyDescent="0.3">
      <c r="A6" s="1"/>
      <c r="B6" s="2"/>
      <c r="C6" s="2"/>
      <c r="D6" s="2"/>
      <c r="E6" s="6"/>
      <c r="F6" s="7"/>
      <c r="G6" s="7"/>
      <c r="H6" s="19"/>
    </row>
    <row r="7" spans="1:8" ht="31.2" x14ac:dyDescent="0.3">
      <c r="A7" s="207"/>
      <c r="B7" s="208"/>
      <c r="C7" s="208"/>
      <c r="D7" s="209"/>
      <c r="E7" s="210"/>
      <c r="F7" s="59" t="s">
        <v>191</v>
      </c>
      <c r="G7" s="59" t="s">
        <v>348</v>
      </c>
      <c r="H7" s="59"/>
    </row>
    <row r="8" spans="1:8" x14ac:dyDescent="0.3">
      <c r="A8" s="252" t="s">
        <v>0</v>
      </c>
      <c r="B8" s="251"/>
      <c r="C8" s="251"/>
      <c r="D8" s="251"/>
      <c r="E8" s="266"/>
      <c r="F8" s="27">
        <f t="shared" ref="F8:H8" si="0">F9+F10</f>
        <v>1368841.38</v>
      </c>
      <c r="G8" s="27">
        <f t="shared" si="0"/>
        <v>1418841.38</v>
      </c>
      <c r="H8" s="27">
        <f t="shared" si="0"/>
        <v>0</v>
      </c>
    </row>
    <row r="9" spans="1:8" x14ac:dyDescent="0.3">
      <c r="A9" s="258" t="s">
        <v>161</v>
      </c>
      <c r="B9" s="261"/>
      <c r="C9" s="261"/>
      <c r="D9" s="261"/>
      <c r="E9" s="263"/>
      <c r="F9" s="26">
        <v>1368763.38</v>
      </c>
      <c r="G9" s="26">
        <v>1418763.38</v>
      </c>
      <c r="H9" s="26"/>
    </row>
    <row r="10" spans="1:8" x14ac:dyDescent="0.3">
      <c r="A10" s="267" t="s">
        <v>162</v>
      </c>
      <c r="B10" s="263"/>
      <c r="C10" s="263"/>
      <c r="D10" s="263"/>
      <c r="E10" s="263"/>
      <c r="F10" s="26">
        <v>78</v>
      </c>
      <c r="G10" s="26">
        <v>78</v>
      </c>
      <c r="H10" s="26"/>
    </row>
    <row r="11" spans="1:8" x14ac:dyDescent="0.3">
      <c r="A11" s="20" t="s">
        <v>1</v>
      </c>
      <c r="B11" s="21"/>
      <c r="C11" s="21"/>
      <c r="D11" s="21"/>
      <c r="E11" s="21"/>
      <c r="F11" s="27">
        <f t="shared" ref="F11:H11" si="1">F12+F13</f>
        <v>1372821.38</v>
      </c>
      <c r="G11" s="27">
        <f t="shared" si="1"/>
        <v>1422821.38</v>
      </c>
      <c r="H11" s="27">
        <f t="shared" si="1"/>
        <v>0</v>
      </c>
    </row>
    <row r="12" spans="1:8" x14ac:dyDescent="0.3">
      <c r="A12" s="264" t="s">
        <v>163</v>
      </c>
      <c r="B12" s="261"/>
      <c r="C12" s="261"/>
      <c r="D12" s="261"/>
      <c r="E12" s="261"/>
      <c r="F12" s="26">
        <v>1337821.3799999999</v>
      </c>
      <c r="G12" s="26">
        <v>1337821.3799999999</v>
      </c>
      <c r="H12" s="26"/>
    </row>
    <row r="13" spans="1:8" x14ac:dyDescent="0.3">
      <c r="A13" s="262" t="s">
        <v>164</v>
      </c>
      <c r="B13" s="263"/>
      <c r="C13" s="263"/>
      <c r="D13" s="263"/>
      <c r="E13" s="263"/>
      <c r="F13" s="26">
        <v>35000</v>
      </c>
      <c r="G13" s="26">
        <v>85000</v>
      </c>
      <c r="H13" s="26"/>
    </row>
    <row r="14" spans="1:8" x14ac:dyDescent="0.3">
      <c r="A14" s="250" t="s">
        <v>2</v>
      </c>
      <c r="B14" s="251"/>
      <c r="C14" s="251"/>
      <c r="D14" s="251"/>
      <c r="E14" s="251"/>
      <c r="F14" s="27">
        <f t="shared" ref="F14:H14" si="2">F8-F11</f>
        <v>-3980</v>
      </c>
      <c r="G14" s="27">
        <f>G8-G11</f>
        <v>-3980</v>
      </c>
      <c r="H14" s="27">
        <f t="shared" si="2"/>
        <v>0</v>
      </c>
    </row>
    <row r="15" spans="1:8" ht="12" customHeight="1" x14ac:dyDescent="0.3">
      <c r="A15" s="4"/>
      <c r="B15" s="8"/>
      <c r="C15" s="8"/>
      <c r="D15" s="8"/>
      <c r="E15" s="8"/>
      <c r="F15" s="16"/>
      <c r="G15" s="16"/>
      <c r="H15" s="3"/>
    </row>
    <row r="16" spans="1:8" ht="18" customHeight="1" x14ac:dyDescent="0.3">
      <c r="A16" s="245" t="s">
        <v>20</v>
      </c>
      <c r="B16" s="246"/>
      <c r="C16" s="246"/>
      <c r="D16" s="246"/>
      <c r="E16" s="246"/>
      <c r="F16" s="246"/>
      <c r="G16" s="246"/>
      <c r="H16" s="246"/>
    </row>
    <row r="17" spans="1:8" ht="9" customHeight="1" x14ac:dyDescent="0.3">
      <c r="A17" s="17"/>
      <c r="B17" s="15"/>
      <c r="C17" s="15"/>
      <c r="D17" s="15"/>
      <c r="E17" s="15"/>
      <c r="F17" s="16"/>
      <c r="G17" s="16"/>
      <c r="H17" s="16"/>
    </row>
    <row r="18" spans="1:8" ht="31.2" x14ac:dyDescent="0.3">
      <c r="A18" s="207"/>
      <c r="B18" s="208"/>
      <c r="C18" s="208"/>
      <c r="D18" s="209"/>
      <c r="E18" s="210"/>
      <c r="F18" s="59" t="s">
        <v>191</v>
      </c>
      <c r="G18" s="59" t="s">
        <v>348</v>
      </c>
      <c r="H18" s="59"/>
    </row>
    <row r="19" spans="1:8" ht="15.75" customHeight="1" x14ac:dyDescent="0.3">
      <c r="A19" s="258" t="s">
        <v>4</v>
      </c>
      <c r="B19" s="259"/>
      <c r="C19" s="259"/>
      <c r="D19" s="259"/>
      <c r="E19" s="260"/>
      <c r="F19" s="18"/>
      <c r="G19" s="18"/>
      <c r="H19" s="18"/>
    </row>
    <row r="20" spans="1:8" x14ac:dyDescent="0.3">
      <c r="A20" s="258" t="s">
        <v>5</v>
      </c>
      <c r="B20" s="261"/>
      <c r="C20" s="261"/>
      <c r="D20" s="261"/>
      <c r="E20" s="261"/>
      <c r="F20" s="18"/>
      <c r="G20" s="18"/>
      <c r="H20" s="18"/>
    </row>
    <row r="21" spans="1:8" x14ac:dyDescent="0.3">
      <c r="A21" s="250" t="s">
        <v>6</v>
      </c>
      <c r="B21" s="251"/>
      <c r="C21" s="251"/>
      <c r="D21" s="251"/>
      <c r="E21" s="251"/>
      <c r="F21" s="27">
        <v>0</v>
      </c>
      <c r="G21" s="27">
        <v>0</v>
      </c>
      <c r="H21" s="27">
        <v>0</v>
      </c>
    </row>
    <row r="22" spans="1:8" x14ac:dyDescent="0.3">
      <c r="A22" s="244" t="s">
        <v>166</v>
      </c>
      <c r="B22" s="244"/>
      <c r="C22" s="244"/>
      <c r="D22" s="244"/>
      <c r="E22" s="244"/>
      <c r="F22" s="27"/>
      <c r="G22" s="27"/>
      <c r="H22" s="27"/>
    </row>
    <row r="23" spans="1:8" s="106" customFormat="1" x14ac:dyDescent="0.3">
      <c r="A23" s="124"/>
      <c r="B23" s="124"/>
      <c r="C23" s="124"/>
      <c r="D23" s="124"/>
      <c r="E23" s="124"/>
      <c r="F23" s="125"/>
      <c r="G23" s="125"/>
      <c r="H23" s="125"/>
    </row>
    <row r="24" spans="1:8" ht="18" customHeight="1" x14ac:dyDescent="0.3">
      <c r="A24" s="245" t="s">
        <v>167</v>
      </c>
      <c r="B24" s="246"/>
      <c r="C24" s="246"/>
      <c r="D24" s="246"/>
      <c r="E24" s="246"/>
      <c r="F24" s="246"/>
      <c r="G24" s="246"/>
      <c r="H24" s="246"/>
    </row>
    <row r="25" spans="1:8" ht="8.4" customHeight="1" x14ac:dyDescent="0.3">
      <c r="A25" s="118"/>
      <c r="B25" s="119"/>
      <c r="C25" s="119"/>
      <c r="D25" s="119"/>
      <c r="E25" s="119"/>
      <c r="F25" s="119"/>
      <c r="G25" s="119"/>
      <c r="H25" s="119"/>
    </row>
    <row r="26" spans="1:8" ht="31.2" x14ac:dyDescent="0.3">
      <c r="A26" s="207"/>
      <c r="B26" s="208"/>
      <c r="C26" s="208"/>
      <c r="D26" s="209"/>
      <c r="E26" s="210"/>
      <c r="F26" s="59" t="s">
        <v>191</v>
      </c>
      <c r="G26" s="59" t="s">
        <v>348</v>
      </c>
      <c r="H26" s="59"/>
    </row>
    <row r="27" spans="1:8" ht="15" customHeight="1" x14ac:dyDescent="0.3">
      <c r="A27" s="247" t="s">
        <v>168</v>
      </c>
      <c r="B27" s="248"/>
      <c r="C27" s="248"/>
      <c r="D27" s="248"/>
      <c r="E27" s="249"/>
      <c r="F27" s="143">
        <v>0</v>
      </c>
      <c r="G27" s="143">
        <v>3980</v>
      </c>
      <c r="H27" s="144"/>
    </row>
    <row r="28" spans="1:8" ht="15" customHeight="1" x14ac:dyDescent="0.3">
      <c r="A28" s="250" t="s">
        <v>169</v>
      </c>
      <c r="B28" s="251"/>
      <c r="C28" s="251"/>
      <c r="D28" s="251"/>
      <c r="E28" s="251"/>
      <c r="F28" s="145">
        <v>-3980</v>
      </c>
      <c r="G28" s="145">
        <v>0</v>
      </c>
      <c r="H28" s="145">
        <v>0</v>
      </c>
    </row>
    <row r="29" spans="1:8" ht="45" customHeight="1" x14ac:dyDescent="0.3">
      <c r="A29" s="252" t="s">
        <v>170</v>
      </c>
      <c r="B29" s="253"/>
      <c r="C29" s="253"/>
      <c r="D29" s="253"/>
      <c r="E29" s="254"/>
      <c r="F29" s="145">
        <f t="shared" ref="F29:H29" si="3">F14+F21+F27-F28</f>
        <v>0</v>
      </c>
      <c r="G29" s="145">
        <f>G14+G21+G27-G28</f>
        <v>0</v>
      </c>
      <c r="H29" s="145">
        <f t="shared" si="3"/>
        <v>0</v>
      </c>
    </row>
    <row r="30" spans="1:8" ht="17.399999999999999" x14ac:dyDescent="0.3">
      <c r="A30" s="14"/>
      <c r="B30" s="15"/>
      <c r="C30" s="15"/>
      <c r="D30" s="15"/>
      <c r="E30" s="15"/>
      <c r="F30" s="16"/>
      <c r="G30" s="16"/>
      <c r="H30" s="16"/>
    </row>
    <row r="31" spans="1:8" ht="18" customHeight="1" x14ac:dyDescent="0.3">
      <c r="A31" s="245" t="s">
        <v>171</v>
      </c>
      <c r="B31" s="246"/>
      <c r="C31" s="246"/>
      <c r="D31" s="246"/>
      <c r="E31" s="246"/>
      <c r="F31" s="246"/>
      <c r="G31" s="246"/>
      <c r="H31" s="246"/>
    </row>
    <row r="32" spans="1:8" ht="17.399999999999999" x14ac:dyDescent="0.3">
      <c r="A32" s="14"/>
      <c r="B32" s="15"/>
      <c r="C32" s="15"/>
      <c r="D32" s="15"/>
      <c r="E32" s="15"/>
      <c r="F32" s="16"/>
      <c r="G32" s="16"/>
      <c r="H32" s="16"/>
    </row>
    <row r="33" spans="1:8" ht="31.2" x14ac:dyDescent="0.3">
      <c r="A33" s="207"/>
      <c r="B33" s="208"/>
      <c r="C33" s="208"/>
      <c r="D33" s="209"/>
      <c r="E33" s="210"/>
      <c r="F33" s="59" t="s">
        <v>191</v>
      </c>
      <c r="G33" s="59" t="s">
        <v>348</v>
      </c>
      <c r="H33" s="59"/>
    </row>
    <row r="34" spans="1:8" ht="14.4" customHeight="1" x14ac:dyDescent="0.3">
      <c r="A34" s="247" t="s">
        <v>168</v>
      </c>
      <c r="B34" s="248"/>
      <c r="C34" s="248"/>
      <c r="D34" s="248"/>
      <c r="E34" s="249"/>
      <c r="F34" s="126"/>
      <c r="G34" s="126"/>
      <c r="H34" s="126">
        <f t="shared" ref="H34" si="4">H35</f>
        <v>0</v>
      </c>
    </row>
    <row r="35" spans="1:8" ht="30" customHeight="1" x14ac:dyDescent="0.3">
      <c r="A35" s="247" t="s">
        <v>3</v>
      </c>
      <c r="B35" s="248"/>
      <c r="C35" s="248"/>
      <c r="D35" s="248"/>
      <c r="E35" s="248"/>
      <c r="F35" s="126"/>
      <c r="G35" s="126"/>
      <c r="H35" s="126"/>
    </row>
    <row r="36" spans="1:8" x14ac:dyDescent="0.3">
      <c r="A36" s="247" t="s">
        <v>172</v>
      </c>
      <c r="B36" s="255"/>
      <c r="C36" s="255"/>
      <c r="D36" s="255"/>
      <c r="E36" s="255"/>
      <c r="F36" s="127"/>
      <c r="G36" s="127"/>
      <c r="H36" s="127"/>
    </row>
    <row r="37" spans="1:8" x14ac:dyDescent="0.3">
      <c r="A37" s="256" t="s">
        <v>169</v>
      </c>
      <c r="B37" s="257"/>
      <c r="C37" s="257"/>
      <c r="D37" s="257"/>
      <c r="E37" s="257"/>
      <c r="F37" s="128">
        <f t="shared" ref="F37:H37" si="5">F34-F35+F36</f>
        <v>0</v>
      </c>
      <c r="G37" s="128">
        <f t="shared" si="5"/>
        <v>0</v>
      </c>
      <c r="H37" s="128">
        <f t="shared" si="5"/>
        <v>0</v>
      </c>
    </row>
    <row r="38" spans="1:8" ht="11.25" customHeight="1" x14ac:dyDescent="0.3">
      <c r="A38" s="11"/>
      <c r="B38" s="12"/>
      <c r="C38" s="12"/>
      <c r="D38" s="12"/>
      <c r="E38" s="12"/>
      <c r="F38" s="13"/>
      <c r="G38" s="13"/>
      <c r="H38" s="13"/>
    </row>
    <row r="39" spans="1:8" ht="8.25" customHeight="1" x14ac:dyDescent="0.3"/>
    <row r="40" spans="1:8" ht="8.25" customHeight="1" x14ac:dyDescent="0.3"/>
  </sheetData>
  <mergeCells count="23">
    <mergeCell ref="A12:E12"/>
    <mergeCell ref="A5:H5"/>
    <mergeCell ref="A16:H16"/>
    <mergeCell ref="A1:H1"/>
    <mergeCell ref="A3:H3"/>
    <mergeCell ref="A8:E8"/>
    <mergeCell ref="A9:E9"/>
    <mergeCell ref="A10:E10"/>
    <mergeCell ref="A19:E19"/>
    <mergeCell ref="A20:E20"/>
    <mergeCell ref="A21:E21"/>
    <mergeCell ref="A13:E13"/>
    <mergeCell ref="A14:E14"/>
    <mergeCell ref="A31:H31"/>
    <mergeCell ref="A34:E34"/>
    <mergeCell ref="A35:E35"/>
    <mergeCell ref="A36:E36"/>
    <mergeCell ref="A37:E37"/>
    <mergeCell ref="A22:E22"/>
    <mergeCell ref="A24:H24"/>
    <mergeCell ref="A27:E27"/>
    <mergeCell ref="A28:E28"/>
    <mergeCell ref="A29:E29"/>
  </mergeCells>
  <pageMargins left="0.7" right="0.7" top="0.75" bottom="0.75" header="0.3" footer="0.3"/>
  <pageSetup paperSize="8" orientation="landscape" horizontalDpi="4294967293" r:id="rId1"/>
  <headerFooter>
    <oddHeader>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view="pageLayout" topLeftCell="A117" zoomScaleNormal="100" workbookViewId="0">
      <selection activeCell="G128" sqref="G128"/>
    </sheetView>
  </sheetViews>
  <sheetFormatPr defaultRowHeight="14.4" x14ac:dyDescent="0.3"/>
  <cols>
    <col min="1" max="1" width="8.33203125" customWidth="1"/>
    <col min="2" max="2" width="55.21875" customWidth="1"/>
    <col min="3" max="5" width="18.33203125" customWidth="1"/>
    <col min="7" max="7" width="14.44140625" bestFit="1" customWidth="1"/>
    <col min="8" max="8" width="12.6640625" bestFit="1" customWidth="1"/>
  </cols>
  <sheetData>
    <row r="1" spans="1:5" ht="8.25" customHeight="1" x14ac:dyDescent="0.3">
      <c r="A1" s="47"/>
      <c r="B1" s="47"/>
      <c r="C1" s="120"/>
      <c r="D1" s="120"/>
      <c r="E1" s="47"/>
    </row>
    <row r="2" spans="1:5" ht="18" customHeight="1" x14ac:dyDescent="0.3">
      <c r="A2" s="270" t="s">
        <v>8</v>
      </c>
      <c r="B2" s="270"/>
      <c r="C2" s="270"/>
      <c r="D2" s="270"/>
      <c r="E2" s="270"/>
    </row>
    <row r="3" spans="1:5" ht="18" customHeight="1" x14ac:dyDescent="0.3">
      <c r="A3" s="189"/>
      <c r="B3" s="189"/>
      <c r="C3" s="189"/>
      <c r="D3" s="189"/>
      <c r="E3" s="189"/>
    </row>
    <row r="4" spans="1:5" ht="16.2" customHeight="1" x14ac:dyDescent="0.3">
      <c r="A4" s="271" t="s">
        <v>264</v>
      </c>
      <c r="B4" s="271"/>
      <c r="C4" s="271"/>
      <c r="D4" s="271"/>
      <c r="E4" s="271"/>
    </row>
    <row r="5" spans="1:5" ht="16.2" customHeight="1" x14ac:dyDescent="0.3">
      <c r="A5" s="186"/>
      <c r="B5" s="186"/>
      <c r="C5" s="186"/>
      <c r="D5" s="186"/>
      <c r="E5" s="186"/>
    </row>
    <row r="6" spans="1:5" ht="31.2" x14ac:dyDescent="0.3">
      <c r="A6" s="99" t="s">
        <v>265</v>
      </c>
      <c r="B6" s="60" t="s">
        <v>7</v>
      </c>
      <c r="C6" s="59" t="s">
        <v>191</v>
      </c>
      <c r="D6" s="59" t="s">
        <v>348</v>
      </c>
      <c r="E6" s="59"/>
    </row>
    <row r="7" spans="1:5" ht="26.25" customHeight="1" x14ac:dyDescent="0.3">
      <c r="A7" s="77"/>
      <c r="B7" s="78" t="s">
        <v>267</v>
      </c>
      <c r="C7" s="79">
        <f>C8+C37+C33</f>
        <v>1372821.38</v>
      </c>
      <c r="D7" s="79">
        <f>D8+D37+D33</f>
        <v>1422821.38</v>
      </c>
      <c r="E7" s="79">
        <f>E8+E37+E33</f>
        <v>0</v>
      </c>
    </row>
    <row r="8" spans="1:5" ht="27" customHeight="1" x14ac:dyDescent="0.3">
      <c r="A8" s="61">
        <v>6</v>
      </c>
      <c r="B8" s="61" t="s">
        <v>268</v>
      </c>
      <c r="C8" s="62">
        <f t="shared" ref="C8:E8" si="0">C9+C16+C19+C22+C29</f>
        <v>1368763.38</v>
      </c>
      <c r="D8" s="62">
        <f>D9+D14+D16+D19+D22+D29</f>
        <v>1418763.38</v>
      </c>
      <c r="E8" s="62">
        <f t="shared" si="0"/>
        <v>0</v>
      </c>
    </row>
    <row r="9" spans="1:5" s="25" customFormat="1" ht="37.5" customHeight="1" x14ac:dyDescent="0.3">
      <c r="A9" s="63">
        <v>63</v>
      </c>
      <c r="B9" s="63" t="s">
        <v>21</v>
      </c>
      <c r="C9" s="64">
        <f t="shared" ref="C9:E9" si="1">C10</f>
        <v>1235730</v>
      </c>
      <c r="D9" s="64">
        <f t="shared" si="1"/>
        <v>1235730</v>
      </c>
      <c r="E9" s="64">
        <f t="shared" si="1"/>
        <v>0</v>
      </c>
    </row>
    <row r="10" spans="1:5" s="25" customFormat="1" ht="33" customHeight="1" x14ac:dyDescent="0.3">
      <c r="A10" s="63">
        <v>636</v>
      </c>
      <c r="B10" s="63" t="s">
        <v>35</v>
      </c>
      <c r="C10" s="64">
        <f t="shared" ref="C10:E10" si="2">C11+C13+C12</f>
        <v>1235730</v>
      </c>
      <c r="D10" s="64">
        <f t="shared" si="2"/>
        <v>1235730</v>
      </c>
      <c r="E10" s="64">
        <f t="shared" si="2"/>
        <v>0</v>
      </c>
    </row>
    <row r="11" spans="1:5" ht="39.6" customHeight="1" x14ac:dyDescent="0.3">
      <c r="A11" s="65">
        <v>63612</v>
      </c>
      <c r="B11" s="65" t="s">
        <v>36</v>
      </c>
      <c r="C11" s="146">
        <v>1203090</v>
      </c>
      <c r="D11" s="146">
        <v>1203090</v>
      </c>
      <c r="E11" s="146"/>
    </row>
    <row r="12" spans="1:5" ht="35.4" customHeight="1" x14ac:dyDescent="0.3">
      <c r="A12" s="65">
        <v>63613</v>
      </c>
      <c r="B12" s="65" t="s">
        <v>36</v>
      </c>
      <c r="C12" s="146">
        <v>31840</v>
      </c>
      <c r="D12" s="146">
        <v>31840</v>
      </c>
      <c r="E12" s="146"/>
    </row>
    <row r="13" spans="1:5" ht="39.6" customHeight="1" x14ac:dyDescent="0.3">
      <c r="A13" s="65">
        <v>63621</v>
      </c>
      <c r="B13" s="65" t="s">
        <v>37</v>
      </c>
      <c r="C13" s="148">
        <v>800</v>
      </c>
      <c r="D13" s="148">
        <v>800</v>
      </c>
      <c r="E13" s="148"/>
    </row>
    <row r="14" spans="1:5" s="25" customFormat="1" ht="33" customHeight="1" x14ac:dyDescent="0.3">
      <c r="A14" s="63">
        <v>638</v>
      </c>
      <c r="B14" s="63" t="s">
        <v>350</v>
      </c>
      <c r="C14" s="64">
        <f t="shared" ref="C14:E14" si="3">C15+C17+C16</f>
        <v>0</v>
      </c>
      <c r="D14" s="64">
        <f t="shared" si="3"/>
        <v>75000</v>
      </c>
      <c r="E14" s="64">
        <f t="shared" si="3"/>
        <v>0</v>
      </c>
    </row>
    <row r="15" spans="1:5" ht="39.6" customHeight="1" x14ac:dyDescent="0.3">
      <c r="A15" s="65">
        <v>63821</v>
      </c>
      <c r="B15" s="65" t="s">
        <v>351</v>
      </c>
      <c r="C15" s="146">
        <v>0</v>
      </c>
      <c r="D15" s="146">
        <v>75000</v>
      </c>
      <c r="E15" s="146"/>
    </row>
    <row r="16" spans="1:5" s="25" customFormat="1" ht="19.5" customHeight="1" x14ac:dyDescent="0.3">
      <c r="A16" s="63">
        <v>64</v>
      </c>
      <c r="B16" s="63" t="s">
        <v>29</v>
      </c>
      <c r="C16" s="64">
        <f t="shared" ref="C16:E17" si="4">C17</f>
        <v>0</v>
      </c>
      <c r="D16" s="64">
        <f t="shared" si="4"/>
        <v>0</v>
      </c>
      <c r="E16" s="64">
        <f t="shared" si="4"/>
        <v>0</v>
      </c>
    </row>
    <row r="17" spans="1:5" s="25" customFormat="1" ht="24.75" customHeight="1" x14ac:dyDescent="0.3">
      <c r="A17" s="63">
        <v>641</v>
      </c>
      <c r="B17" s="63" t="s">
        <v>30</v>
      </c>
      <c r="C17" s="64">
        <f t="shared" si="4"/>
        <v>0</v>
      </c>
      <c r="D17" s="64">
        <f t="shared" si="4"/>
        <v>0</v>
      </c>
      <c r="E17" s="64">
        <f t="shared" si="4"/>
        <v>0</v>
      </c>
    </row>
    <row r="18" spans="1:5" ht="32.25" customHeight="1" x14ac:dyDescent="0.3">
      <c r="A18" s="65">
        <v>64132</v>
      </c>
      <c r="B18" s="65" t="s">
        <v>31</v>
      </c>
      <c r="C18" s="67">
        <v>0</v>
      </c>
      <c r="D18" s="67">
        <v>0</v>
      </c>
      <c r="E18" s="67"/>
    </row>
    <row r="19" spans="1:5" s="25" customFormat="1" ht="46.8" x14ac:dyDescent="0.3">
      <c r="A19" s="63">
        <v>65</v>
      </c>
      <c r="B19" s="63" t="s">
        <v>32</v>
      </c>
      <c r="C19" s="64">
        <f t="shared" ref="C19:E20" si="5">C20</f>
        <v>16930</v>
      </c>
      <c r="D19" s="64">
        <f t="shared" si="5"/>
        <v>16930</v>
      </c>
      <c r="E19" s="64">
        <f t="shared" si="5"/>
        <v>0</v>
      </c>
    </row>
    <row r="20" spans="1:5" s="25" customFormat="1" ht="24" customHeight="1" x14ac:dyDescent="0.3">
      <c r="A20" s="63">
        <v>652</v>
      </c>
      <c r="B20" s="63" t="s">
        <v>33</v>
      </c>
      <c r="C20" s="64">
        <f t="shared" si="5"/>
        <v>16930</v>
      </c>
      <c r="D20" s="64">
        <f t="shared" si="5"/>
        <v>16930</v>
      </c>
      <c r="E20" s="64">
        <f t="shared" si="5"/>
        <v>0</v>
      </c>
    </row>
    <row r="21" spans="1:5" ht="16.95" customHeight="1" x14ac:dyDescent="0.3">
      <c r="A21" s="65">
        <v>65269</v>
      </c>
      <c r="B21" s="65" t="s">
        <v>34</v>
      </c>
      <c r="C21" s="146">
        <v>16930</v>
      </c>
      <c r="D21" s="146">
        <v>16930</v>
      </c>
      <c r="E21" s="146"/>
    </row>
    <row r="22" spans="1:5" s="25" customFormat="1" ht="47.25" customHeight="1" x14ac:dyDescent="0.3">
      <c r="A22" s="68">
        <v>66</v>
      </c>
      <c r="B22" s="63" t="s">
        <v>26</v>
      </c>
      <c r="C22" s="70">
        <f t="shared" ref="C22:E22" si="6">C23+C26</f>
        <v>6800</v>
      </c>
      <c r="D22" s="70">
        <f t="shared" si="6"/>
        <v>6800</v>
      </c>
      <c r="E22" s="70">
        <f t="shared" si="6"/>
        <v>0</v>
      </c>
    </row>
    <row r="23" spans="1:5" s="25" customFormat="1" ht="37.5" customHeight="1" x14ac:dyDescent="0.3">
      <c r="A23" s="68">
        <v>661</v>
      </c>
      <c r="B23" s="63" t="s">
        <v>27</v>
      </c>
      <c r="C23" s="70">
        <f t="shared" ref="C23:E23" si="7">C24+C25</f>
        <v>3000</v>
      </c>
      <c r="D23" s="70">
        <f t="shared" si="7"/>
        <v>3000</v>
      </c>
      <c r="E23" s="70">
        <f t="shared" si="7"/>
        <v>0</v>
      </c>
    </row>
    <row r="24" spans="1:5" s="23" customFormat="1" ht="18.75" customHeight="1" x14ac:dyDescent="0.3">
      <c r="A24" s="71">
        <v>66142</v>
      </c>
      <c r="B24" s="65" t="s">
        <v>86</v>
      </c>
      <c r="C24" s="72">
        <v>200</v>
      </c>
      <c r="D24" s="72">
        <v>200</v>
      </c>
      <c r="E24" s="72"/>
    </row>
    <row r="25" spans="1:5" ht="20.25" customHeight="1" x14ac:dyDescent="0.3">
      <c r="A25" s="71">
        <v>66151</v>
      </c>
      <c r="B25" s="71" t="s">
        <v>28</v>
      </c>
      <c r="C25" s="66">
        <v>2800</v>
      </c>
      <c r="D25" s="66">
        <v>2800</v>
      </c>
      <c r="E25" s="66"/>
    </row>
    <row r="26" spans="1:5" s="25" customFormat="1" ht="30.75" customHeight="1" x14ac:dyDescent="0.3">
      <c r="A26" s="68">
        <v>663</v>
      </c>
      <c r="B26" s="73" t="s">
        <v>38</v>
      </c>
      <c r="C26" s="70">
        <f t="shared" ref="C26:E26" si="8">C27+C28</f>
        <v>3800</v>
      </c>
      <c r="D26" s="70">
        <f t="shared" si="8"/>
        <v>3800</v>
      </c>
      <c r="E26" s="70">
        <f t="shared" si="8"/>
        <v>0</v>
      </c>
    </row>
    <row r="27" spans="1:5" ht="17.25" customHeight="1" x14ac:dyDescent="0.3">
      <c r="A27" s="74">
        <v>66314</v>
      </c>
      <c r="B27" s="75" t="s">
        <v>39</v>
      </c>
      <c r="C27" s="146">
        <v>3800</v>
      </c>
      <c r="D27" s="146">
        <v>3800</v>
      </c>
      <c r="E27" s="146"/>
    </row>
    <row r="28" spans="1:5" ht="17.25" customHeight="1" x14ac:dyDescent="0.3">
      <c r="A28" s="74">
        <v>66324</v>
      </c>
      <c r="B28" s="75" t="s">
        <v>181</v>
      </c>
      <c r="C28" s="147">
        <v>0</v>
      </c>
      <c r="D28" s="147">
        <v>0</v>
      </c>
      <c r="E28" s="147"/>
    </row>
    <row r="29" spans="1:5" s="25" customFormat="1" ht="31.2" x14ac:dyDescent="0.3">
      <c r="A29" s="63">
        <v>67</v>
      </c>
      <c r="B29" s="63" t="s">
        <v>22</v>
      </c>
      <c r="C29" s="64">
        <f t="shared" ref="C29:E29" si="9">C30</f>
        <v>109303.38</v>
      </c>
      <c r="D29" s="64">
        <f t="shared" si="9"/>
        <v>84303.38</v>
      </c>
      <c r="E29" s="64">
        <f t="shared" si="9"/>
        <v>0</v>
      </c>
    </row>
    <row r="30" spans="1:5" s="25" customFormat="1" ht="49.5" customHeight="1" x14ac:dyDescent="0.3">
      <c r="A30" s="63">
        <v>671</v>
      </c>
      <c r="B30" s="63" t="s">
        <v>24</v>
      </c>
      <c r="C30" s="64">
        <f t="shared" ref="C30:E30" si="10">C31+C32</f>
        <v>109303.38</v>
      </c>
      <c r="D30" s="64">
        <f t="shared" si="10"/>
        <v>84303.38</v>
      </c>
      <c r="E30" s="64">
        <f t="shared" si="10"/>
        <v>0</v>
      </c>
    </row>
    <row r="31" spans="1:5" ht="33.75" customHeight="1" x14ac:dyDescent="0.3">
      <c r="A31" s="65">
        <v>67111</v>
      </c>
      <c r="B31" s="65" t="s">
        <v>25</v>
      </c>
      <c r="C31" s="146">
        <v>84303.38</v>
      </c>
      <c r="D31" s="146">
        <v>84303.38</v>
      </c>
      <c r="E31" s="146"/>
    </row>
    <row r="32" spans="1:5" ht="33.75" customHeight="1" x14ac:dyDescent="0.3">
      <c r="A32" s="65">
        <v>67121</v>
      </c>
      <c r="B32" s="65" t="s">
        <v>204</v>
      </c>
      <c r="C32" s="146">
        <v>25000</v>
      </c>
      <c r="D32" s="146">
        <v>0</v>
      </c>
      <c r="E32" s="146">
        <v>0</v>
      </c>
    </row>
    <row r="33" spans="1:8" ht="31.5" customHeight="1" x14ac:dyDescent="0.3">
      <c r="A33" s="61">
        <v>7</v>
      </c>
      <c r="B33" s="76" t="s">
        <v>139</v>
      </c>
      <c r="C33" s="62">
        <f t="shared" ref="C33:E33" si="11">C34</f>
        <v>78</v>
      </c>
      <c r="D33" s="62">
        <f t="shared" si="11"/>
        <v>78</v>
      </c>
      <c r="E33" s="62">
        <f t="shared" si="11"/>
        <v>0</v>
      </c>
    </row>
    <row r="34" spans="1:8" s="25" customFormat="1" ht="33" customHeight="1" x14ac:dyDescent="0.3">
      <c r="A34" s="63">
        <v>72</v>
      </c>
      <c r="B34" s="75" t="s">
        <v>149</v>
      </c>
      <c r="C34" s="64">
        <f t="shared" ref="C34:E35" si="12">C35</f>
        <v>78</v>
      </c>
      <c r="D34" s="64">
        <f t="shared" si="12"/>
        <v>78</v>
      </c>
      <c r="E34" s="64">
        <f t="shared" si="12"/>
        <v>0</v>
      </c>
    </row>
    <row r="35" spans="1:8" s="25" customFormat="1" ht="24.75" customHeight="1" x14ac:dyDescent="0.3">
      <c r="A35" s="63">
        <v>721</v>
      </c>
      <c r="B35" s="75" t="s">
        <v>140</v>
      </c>
      <c r="C35" s="64">
        <f t="shared" si="12"/>
        <v>78</v>
      </c>
      <c r="D35" s="64">
        <f t="shared" si="12"/>
        <v>78</v>
      </c>
      <c r="E35" s="64">
        <f t="shared" si="12"/>
        <v>0</v>
      </c>
    </row>
    <row r="36" spans="1:8" ht="25.8" customHeight="1" x14ac:dyDescent="0.3">
      <c r="A36" s="65">
        <v>72111</v>
      </c>
      <c r="B36" s="65" t="s">
        <v>141</v>
      </c>
      <c r="C36" s="146">
        <v>78</v>
      </c>
      <c r="D36" s="146">
        <v>78</v>
      </c>
      <c r="E36" s="146"/>
    </row>
    <row r="37" spans="1:8" ht="30" customHeight="1" x14ac:dyDescent="0.3">
      <c r="A37" s="61">
        <v>9</v>
      </c>
      <c r="B37" s="61" t="s">
        <v>269</v>
      </c>
      <c r="C37" s="62">
        <f t="shared" ref="C37:E38" si="13">C38</f>
        <v>3980</v>
      </c>
      <c r="D37" s="62">
        <f t="shared" si="13"/>
        <v>3980</v>
      </c>
      <c r="E37" s="62">
        <f t="shared" si="13"/>
        <v>0</v>
      </c>
    </row>
    <row r="38" spans="1:8" s="25" customFormat="1" ht="22.2" customHeight="1" x14ac:dyDescent="0.3">
      <c r="A38" s="63">
        <v>92</v>
      </c>
      <c r="B38" s="63" t="s">
        <v>88</v>
      </c>
      <c r="C38" s="64">
        <f t="shared" si="13"/>
        <v>3980</v>
      </c>
      <c r="D38" s="64">
        <f t="shared" si="13"/>
        <v>3980</v>
      </c>
      <c r="E38" s="64">
        <f t="shared" si="13"/>
        <v>0</v>
      </c>
    </row>
    <row r="39" spans="1:8" s="25" customFormat="1" ht="19.95" customHeight="1" x14ac:dyDescent="0.3">
      <c r="A39" s="68">
        <v>922</v>
      </c>
      <c r="B39" s="73" t="s">
        <v>89</v>
      </c>
      <c r="C39" s="70">
        <f t="shared" ref="C39:E39" si="14">C40+C41</f>
        <v>3980</v>
      </c>
      <c r="D39" s="70">
        <f t="shared" si="14"/>
        <v>3980</v>
      </c>
      <c r="E39" s="70">
        <f t="shared" si="14"/>
        <v>0</v>
      </c>
    </row>
    <row r="40" spans="1:8" ht="16.95" customHeight="1" x14ac:dyDescent="0.3">
      <c r="A40" s="74">
        <v>9221</v>
      </c>
      <c r="B40" s="75" t="s">
        <v>90</v>
      </c>
      <c r="C40" s="67">
        <v>3980</v>
      </c>
      <c r="D40" s="67">
        <v>3980</v>
      </c>
      <c r="E40" s="67"/>
    </row>
    <row r="41" spans="1:8" ht="16.95" customHeight="1" x14ac:dyDescent="0.3">
      <c r="A41" s="74">
        <v>9222</v>
      </c>
      <c r="B41" s="75" t="s">
        <v>91</v>
      </c>
      <c r="C41" s="67">
        <v>0</v>
      </c>
      <c r="D41" s="67">
        <v>0</v>
      </c>
      <c r="E41" s="67"/>
    </row>
    <row r="42" spans="1:8" s="106" customFormat="1" ht="14.4" customHeight="1" x14ac:dyDescent="0.3">
      <c r="A42" s="129"/>
      <c r="B42" s="130"/>
      <c r="C42" s="131"/>
      <c r="D42" s="131"/>
      <c r="E42" s="131"/>
    </row>
    <row r="43" spans="1:8" ht="10.5" customHeight="1" x14ac:dyDescent="0.3">
      <c r="A43" s="47"/>
      <c r="B43" s="47"/>
      <c r="C43" s="121"/>
      <c r="D43" s="121"/>
      <c r="E43" s="48"/>
    </row>
    <row r="44" spans="1:8" ht="31.2" x14ac:dyDescent="0.3">
      <c r="A44" s="99" t="s">
        <v>265</v>
      </c>
      <c r="B44" s="60" t="s">
        <v>9</v>
      </c>
      <c r="C44" s="59" t="s">
        <v>191</v>
      </c>
      <c r="D44" s="59" t="s">
        <v>348</v>
      </c>
      <c r="E44" s="59"/>
    </row>
    <row r="45" spans="1:8" ht="15.6" x14ac:dyDescent="0.3">
      <c r="A45" s="77"/>
      <c r="B45" s="78" t="s">
        <v>13</v>
      </c>
      <c r="C45" s="79">
        <f>C46+C126</f>
        <v>1372821.3800000001</v>
      </c>
      <c r="D45" s="79">
        <f>D46+D126</f>
        <v>1422821.3800000001</v>
      </c>
      <c r="E45" s="79">
        <f>E46+E126</f>
        <v>0</v>
      </c>
    </row>
    <row r="46" spans="1:8" ht="15.6" x14ac:dyDescent="0.3">
      <c r="A46" s="61">
        <v>3</v>
      </c>
      <c r="B46" s="61" t="s">
        <v>10</v>
      </c>
      <c r="C46" s="94">
        <f>C47+C60+C114+C118+C123</f>
        <v>1337821.3800000001</v>
      </c>
      <c r="D46" s="94">
        <f>D47+D60+D114+D118+D123</f>
        <v>1337821.3800000001</v>
      </c>
      <c r="E46" s="94">
        <f>E47+E60+E114+E118+E123</f>
        <v>0</v>
      </c>
      <c r="G46" s="28"/>
      <c r="H46" s="28"/>
    </row>
    <row r="47" spans="1:8" ht="15.6" x14ac:dyDescent="0.3">
      <c r="A47" s="80">
        <v>31</v>
      </c>
      <c r="B47" s="80" t="s">
        <v>11</v>
      </c>
      <c r="C47" s="81">
        <f t="shared" ref="C47:E47" si="15">C48+C52+C58</f>
        <v>1130776.8</v>
      </c>
      <c r="D47" s="81">
        <f t="shared" si="15"/>
        <v>1130776.8</v>
      </c>
      <c r="E47" s="81">
        <f t="shared" si="15"/>
        <v>0</v>
      </c>
    </row>
    <row r="48" spans="1:8" s="25" customFormat="1" ht="15.6" x14ac:dyDescent="0.3">
      <c r="A48" s="63">
        <v>311</v>
      </c>
      <c r="B48" s="63" t="s">
        <v>40</v>
      </c>
      <c r="C48" s="82">
        <f t="shared" ref="C48:E48" si="16">C49+C50+C51</f>
        <v>950817.28000000003</v>
      </c>
      <c r="D48" s="82">
        <f t="shared" si="16"/>
        <v>950817.28000000003</v>
      </c>
      <c r="E48" s="82">
        <f t="shared" si="16"/>
        <v>0</v>
      </c>
    </row>
    <row r="49" spans="1:8" ht="15.6" x14ac:dyDescent="0.3">
      <c r="A49" s="65">
        <v>31111</v>
      </c>
      <c r="B49" s="65" t="s">
        <v>41</v>
      </c>
      <c r="C49" s="83">
        <v>915537.28</v>
      </c>
      <c r="D49" s="83">
        <v>915537.28</v>
      </c>
      <c r="E49" s="242"/>
    </row>
    <row r="50" spans="1:8" ht="15.6" x14ac:dyDescent="0.3">
      <c r="A50" s="65">
        <v>31131</v>
      </c>
      <c r="B50" s="65" t="s">
        <v>201</v>
      </c>
      <c r="C50" s="98">
        <v>28480</v>
      </c>
      <c r="D50" s="98">
        <v>28480</v>
      </c>
      <c r="E50" s="98"/>
    </row>
    <row r="51" spans="1:8" ht="15.6" x14ac:dyDescent="0.3">
      <c r="A51" s="65">
        <v>31141</v>
      </c>
      <c r="B51" s="65" t="s">
        <v>202</v>
      </c>
      <c r="C51" s="98">
        <v>6800</v>
      </c>
      <c r="D51" s="98">
        <v>6800</v>
      </c>
      <c r="E51" s="98"/>
    </row>
    <row r="52" spans="1:8" s="25" customFormat="1" ht="15.6" x14ac:dyDescent="0.3">
      <c r="A52" s="63">
        <v>312</v>
      </c>
      <c r="B52" s="63" t="s">
        <v>42</v>
      </c>
      <c r="C52" s="82">
        <f t="shared" ref="C52:E52" si="17">SUM(C53:C57)</f>
        <v>26639.52</v>
      </c>
      <c r="D52" s="82">
        <f t="shared" si="17"/>
        <v>26639.52</v>
      </c>
      <c r="E52" s="82">
        <f t="shared" si="17"/>
        <v>0</v>
      </c>
    </row>
    <row r="53" spans="1:8" s="25" customFormat="1" ht="15.6" x14ac:dyDescent="0.3">
      <c r="A53" s="65">
        <v>31212</v>
      </c>
      <c r="B53" s="65" t="s">
        <v>198</v>
      </c>
      <c r="C53" s="175">
        <v>7440</v>
      </c>
      <c r="D53" s="175">
        <v>7440</v>
      </c>
      <c r="E53" s="175"/>
    </row>
    <row r="54" spans="1:8" s="25" customFormat="1" ht="15.6" x14ac:dyDescent="0.3">
      <c r="A54" s="65">
        <v>31214</v>
      </c>
      <c r="B54" s="65" t="s">
        <v>245</v>
      </c>
      <c r="C54" s="175">
        <v>3450</v>
      </c>
      <c r="D54" s="175">
        <v>3450</v>
      </c>
      <c r="E54" s="175"/>
    </row>
    <row r="55" spans="1:8" s="25" customFormat="1" ht="15.6" x14ac:dyDescent="0.3">
      <c r="A55" s="65">
        <v>31215</v>
      </c>
      <c r="B55" s="65" t="s">
        <v>233</v>
      </c>
      <c r="C55" s="175">
        <v>1330</v>
      </c>
      <c r="D55" s="175">
        <v>1330</v>
      </c>
      <c r="E55" s="175"/>
    </row>
    <row r="56" spans="1:8" s="25" customFormat="1" ht="15.6" x14ac:dyDescent="0.3">
      <c r="A56" s="65">
        <v>31216</v>
      </c>
      <c r="B56" s="65" t="s">
        <v>200</v>
      </c>
      <c r="C56" s="175">
        <v>13200</v>
      </c>
      <c r="D56" s="175">
        <v>13200</v>
      </c>
      <c r="E56" s="175"/>
    </row>
    <row r="57" spans="1:8" ht="15.6" x14ac:dyDescent="0.3">
      <c r="A57" s="65">
        <v>31219</v>
      </c>
      <c r="B57" s="65" t="s">
        <v>42</v>
      </c>
      <c r="C57" s="83">
        <v>1219.52</v>
      </c>
      <c r="D57" s="83">
        <v>1219.52</v>
      </c>
      <c r="E57" s="242"/>
    </row>
    <row r="58" spans="1:8" s="25" customFormat="1" ht="15.6" x14ac:dyDescent="0.3">
      <c r="A58" s="63">
        <v>313</v>
      </c>
      <c r="B58" s="63" t="s">
        <v>43</v>
      </c>
      <c r="C58" s="82">
        <f t="shared" ref="C58:E58" si="18">C59</f>
        <v>153320</v>
      </c>
      <c r="D58" s="82">
        <f t="shared" si="18"/>
        <v>153320</v>
      </c>
      <c r="E58" s="82">
        <f t="shared" si="18"/>
        <v>0</v>
      </c>
    </row>
    <row r="59" spans="1:8" ht="15.6" x14ac:dyDescent="0.3">
      <c r="A59" s="65">
        <v>31321</v>
      </c>
      <c r="B59" s="65" t="s">
        <v>44</v>
      </c>
      <c r="C59" s="83">
        <v>153320</v>
      </c>
      <c r="D59" s="83">
        <v>153320</v>
      </c>
      <c r="E59" s="83"/>
      <c r="G59" s="28"/>
      <c r="H59" s="28"/>
    </row>
    <row r="60" spans="1:8" ht="15.6" x14ac:dyDescent="0.3">
      <c r="A60" s="69">
        <v>32</v>
      </c>
      <c r="B60" s="69" t="s">
        <v>18</v>
      </c>
      <c r="C60" s="84">
        <f>C61+C69+C86+C107</f>
        <v>189794.58000000002</v>
      </c>
      <c r="D60" s="84">
        <f t="shared" ref="D60:E60" si="19">D61+D69+D86+D107</f>
        <v>189794.58000000002</v>
      </c>
      <c r="E60" s="84">
        <f t="shared" si="19"/>
        <v>0</v>
      </c>
    </row>
    <row r="61" spans="1:8" s="25" customFormat="1" ht="15.6" x14ac:dyDescent="0.3">
      <c r="A61" s="68">
        <v>321</v>
      </c>
      <c r="B61" s="68" t="s">
        <v>45</v>
      </c>
      <c r="C61" s="85">
        <f>SUM(C62:C68)</f>
        <v>47554.73</v>
      </c>
      <c r="D61" s="85">
        <f t="shared" ref="D61:E61" si="20">SUM(D62:D68)</f>
        <v>47554.73</v>
      </c>
      <c r="E61" s="85">
        <f t="shared" si="20"/>
        <v>0</v>
      </c>
    </row>
    <row r="62" spans="1:8" s="25" customFormat="1" ht="15.6" x14ac:dyDescent="0.3">
      <c r="A62" s="71">
        <v>32111</v>
      </c>
      <c r="B62" s="71" t="s">
        <v>246</v>
      </c>
      <c r="C62" s="184">
        <v>2750</v>
      </c>
      <c r="D62" s="184">
        <v>2750</v>
      </c>
      <c r="E62" s="184"/>
    </row>
    <row r="63" spans="1:8" s="25" customFormat="1" ht="15.6" x14ac:dyDescent="0.3">
      <c r="A63" s="71">
        <v>32113</v>
      </c>
      <c r="B63" s="71" t="s">
        <v>247</v>
      </c>
      <c r="C63" s="184">
        <v>0</v>
      </c>
      <c r="D63" s="184">
        <v>0</v>
      </c>
      <c r="E63" s="184"/>
    </row>
    <row r="64" spans="1:8" s="25" customFormat="1" ht="15.6" x14ac:dyDescent="0.3">
      <c r="A64" s="71">
        <v>32115</v>
      </c>
      <c r="B64" s="71" t="s">
        <v>248</v>
      </c>
      <c r="C64" s="184">
        <v>192</v>
      </c>
      <c r="D64" s="184">
        <v>192</v>
      </c>
      <c r="E64" s="184"/>
    </row>
    <row r="65" spans="1:8" s="23" customFormat="1" ht="15.6" x14ac:dyDescent="0.3">
      <c r="A65" s="71">
        <v>32119</v>
      </c>
      <c r="B65" s="71" t="s">
        <v>249</v>
      </c>
      <c r="C65" s="83">
        <v>1253.18</v>
      </c>
      <c r="D65" s="83">
        <v>1253.18</v>
      </c>
      <c r="E65" s="242"/>
      <c r="H65"/>
    </row>
    <row r="66" spans="1:8" s="31" customFormat="1" ht="30.6" x14ac:dyDescent="0.3">
      <c r="A66" s="86">
        <v>32121</v>
      </c>
      <c r="B66" s="87" t="s">
        <v>46</v>
      </c>
      <c r="C66" s="83">
        <v>39940.01</v>
      </c>
      <c r="D66" s="83">
        <v>39940.01</v>
      </c>
      <c r="E66" s="242"/>
      <c r="H66" s="32"/>
    </row>
    <row r="67" spans="1:8" s="23" customFormat="1" ht="15.6" x14ac:dyDescent="0.3">
      <c r="A67" s="71">
        <v>32131</v>
      </c>
      <c r="B67" s="71" t="s">
        <v>54</v>
      </c>
      <c r="C67" s="83">
        <v>3269.54</v>
      </c>
      <c r="D67" s="83">
        <v>3269.54</v>
      </c>
      <c r="E67" s="83"/>
      <c r="H67"/>
    </row>
    <row r="68" spans="1:8" s="23" customFormat="1" ht="15.6" x14ac:dyDescent="0.3">
      <c r="A68" s="71">
        <v>32149</v>
      </c>
      <c r="B68" s="71" t="s">
        <v>55</v>
      </c>
      <c r="C68" s="83">
        <v>150</v>
      </c>
      <c r="D68" s="83">
        <v>150</v>
      </c>
      <c r="E68" s="83"/>
      <c r="H68"/>
    </row>
    <row r="69" spans="1:8" s="25" customFormat="1" ht="15.6" x14ac:dyDescent="0.3">
      <c r="A69" s="68">
        <v>322</v>
      </c>
      <c r="B69" s="73" t="s">
        <v>47</v>
      </c>
      <c r="C69" s="85">
        <f t="shared" ref="C69:E69" si="21">SUM(C70:C85)</f>
        <v>105394.35</v>
      </c>
      <c r="D69" s="85">
        <f t="shared" si="21"/>
        <v>105394.35</v>
      </c>
      <c r="E69" s="85">
        <f t="shared" si="21"/>
        <v>0</v>
      </c>
    </row>
    <row r="70" spans="1:8" ht="15.6" x14ac:dyDescent="0.3">
      <c r="A70" s="71">
        <v>32211</v>
      </c>
      <c r="B70" s="88" t="s">
        <v>56</v>
      </c>
      <c r="C70" s="83">
        <v>1400</v>
      </c>
      <c r="D70" s="83">
        <v>1400</v>
      </c>
      <c r="E70" s="83"/>
    </row>
    <row r="71" spans="1:8" ht="15.6" x14ac:dyDescent="0.3">
      <c r="A71" s="71">
        <v>32212</v>
      </c>
      <c r="B71" s="88" t="s">
        <v>251</v>
      </c>
      <c r="C71" s="83">
        <v>150</v>
      </c>
      <c r="D71" s="83">
        <v>150</v>
      </c>
      <c r="E71" s="83"/>
    </row>
    <row r="72" spans="1:8" ht="15.6" x14ac:dyDescent="0.3">
      <c r="A72" s="71">
        <v>32214</v>
      </c>
      <c r="B72" s="88" t="s">
        <v>252</v>
      </c>
      <c r="C72" s="83">
        <v>3150</v>
      </c>
      <c r="D72" s="83">
        <v>3150</v>
      </c>
      <c r="E72" s="83"/>
    </row>
    <row r="73" spans="1:8" ht="15.6" x14ac:dyDescent="0.3">
      <c r="A73" s="71">
        <v>32216</v>
      </c>
      <c r="B73" s="88" t="s">
        <v>253</v>
      </c>
      <c r="C73" s="83">
        <v>1800</v>
      </c>
      <c r="D73" s="83">
        <v>1800</v>
      </c>
      <c r="E73" s="83"/>
    </row>
    <row r="74" spans="1:8" ht="15.6" x14ac:dyDescent="0.3">
      <c r="A74" s="71">
        <v>32219</v>
      </c>
      <c r="B74" s="88" t="s">
        <v>250</v>
      </c>
      <c r="C74" s="83">
        <v>1080</v>
      </c>
      <c r="D74" s="83">
        <v>1080</v>
      </c>
      <c r="E74" s="83"/>
    </row>
    <row r="75" spans="1:8" ht="15.6" x14ac:dyDescent="0.3">
      <c r="A75" s="71">
        <v>32224</v>
      </c>
      <c r="B75" s="88" t="s">
        <v>235</v>
      </c>
      <c r="C75" s="83">
        <v>8930</v>
      </c>
      <c r="D75" s="83">
        <v>8930</v>
      </c>
      <c r="E75" s="83"/>
    </row>
    <row r="76" spans="1:8" ht="15.6" x14ac:dyDescent="0.3">
      <c r="A76" s="71">
        <v>32229</v>
      </c>
      <c r="B76" s="88" t="s">
        <v>57</v>
      </c>
      <c r="C76" s="83">
        <v>68100</v>
      </c>
      <c r="D76" s="83">
        <v>68100</v>
      </c>
      <c r="E76" s="83"/>
    </row>
    <row r="77" spans="1:8" ht="15.6" x14ac:dyDescent="0.3">
      <c r="A77" s="71">
        <v>32231</v>
      </c>
      <c r="B77" s="88" t="s">
        <v>142</v>
      </c>
      <c r="C77" s="83">
        <v>6834.35</v>
      </c>
      <c r="D77" s="83">
        <v>6834.35</v>
      </c>
      <c r="E77" s="83"/>
    </row>
    <row r="78" spans="1:8" ht="15.6" x14ac:dyDescent="0.3">
      <c r="A78" s="71">
        <v>32233</v>
      </c>
      <c r="B78" s="88" t="s">
        <v>98</v>
      </c>
      <c r="C78" s="83">
        <v>8000</v>
      </c>
      <c r="D78" s="83">
        <v>8000</v>
      </c>
      <c r="E78" s="83"/>
    </row>
    <row r="79" spans="1:8" ht="15.6" x14ac:dyDescent="0.3">
      <c r="A79" s="71">
        <v>32234</v>
      </c>
      <c r="B79" s="88" t="s">
        <v>99</v>
      </c>
      <c r="C79" s="83">
        <v>100</v>
      </c>
      <c r="D79" s="83">
        <v>100</v>
      </c>
      <c r="E79" s="83"/>
    </row>
    <row r="80" spans="1:8" ht="30" x14ac:dyDescent="0.3">
      <c r="A80" s="71">
        <v>32241</v>
      </c>
      <c r="B80" s="88" t="s">
        <v>254</v>
      </c>
      <c r="C80" s="83">
        <v>400</v>
      </c>
      <c r="D80" s="83">
        <v>400</v>
      </c>
      <c r="E80" s="83"/>
    </row>
    <row r="81" spans="1:7" ht="17.25" customHeight="1" x14ac:dyDescent="0.3">
      <c r="A81" s="71">
        <v>32242</v>
      </c>
      <c r="B81" s="88" t="s">
        <v>255</v>
      </c>
      <c r="C81" s="83">
        <v>1400</v>
      </c>
      <c r="D81" s="83">
        <v>1400</v>
      </c>
      <c r="E81" s="83"/>
    </row>
    <row r="82" spans="1:7" ht="30" x14ac:dyDescent="0.3">
      <c r="A82" s="71">
        <v>32243</v>
      </c>
      <c r="B82" s="88" t="s">
        <v>256</v>
      </c>
      <c r="C82" s="83">
        <v>200</v>
      </c>
      <c r="D82" s="83">
        <v>200</v>
      </c>
      <c r="E82" s="83"/>
    </row>
    <row r="83" spans="1:7" ht="15.6" x14ac:dyDescent="0.3">
      <c r="A83" s="71">
        <v>32244</v>
      </c>
      <c r="B83" s="88" t="s">
        <v>66</v>
      </c>
      <c r="C83" s="83">
        <v>1500</v>
      </c>
      <c r="D83" s="83">
        <v>1500</v>
      </c>
      <c r="E83" s="83"/>
    </row>
    <row r="84" spans="1:7" ht="15.6" x14ac:dyDescent="0.3">
      <c r="A84" s="71">
        <v>32251</v>
      </c>
      <c r="B84" s="88" t="s">
        <v>143</v>
      </c>
      <c r="C84" s="83">
        <v>2150</v>
      </c>
      <c r="D84" s="83">
        <v>2150</v>
      </c>
      <c r="E84" s="83"/>
    </row>
    <row r="85" spans="1:7" ht="15.6" x14ac:dyDescent="0.3">
      <c r="A85" s="71">
        <v>32271</v>
      </c>
      <c r="B85" s="71" t="s">
        <v>67</v>
      </c>
      <c r="C85" s="83">
        <v>200</v>
      </c>
      <c r="D85" s="83">
        <v>200</v>
      </c>
      <c r="E85" s="83"/>
    </row>
    <row r="86" spans="1:7" s="25" customFormat="1" ht="15.6" x14ac:dyDescent="0.3">
      <c r="A86" s="68">
        <v>323</v>
      </c>
      <c r="B86" s="73" t="s">
        <v>58</v>
      </c>
      <c r="C86" s="85">
        <f t="shared" ref="C86:E86" si="22">SUM(C87:C106)</f>
        <v>27220.5</v>
      </c>
      <c r="D86" s="85">
        <f t="shared" si="22"/>
        <v>27220.5</v>
      </c>
      <c r="E86" s="85">
        <f t="shared" si="22"/>
        <v>0</v>
      </c>
    </row>
    <row r="87" spans="1:7" s="23" customFormat="1" ht="15.6" x14ac:dyDescent="0.3">
      <c r="A87" s="71">
        <v>32311</v>
      </c>
      <c r="B87" s="88" t="s">
        <v>144</v>
      </c>
      <c r="C87" s="89">
        <v>1210</v>
      </c>
      <c r="D87" s="89">
        <v>1210</v>
      </c>
      <c r="E87" s="89"/>
    </row>
    <row r="88" spans="1:7" s="23" customFormat="1" ht="15.6" x14ac:dyDescent="0.3">
      <c r="A88" s="71">
        <v>32313</v>
      </c>
      <c r="B88" s="88" t="s">
        <v>109</v>
      </c>
      <c r="C88" s="89">
        <v>400</v>
      </c>
      <c r="D88" s="89">
        <v>400</v>
      </c>
      <c r="E88" s="89"/>
    </row>
    <row r="89" spans="1:7" s="23" customFormat="1" ht="15.6" x14ac:dyDescent="0.3">
      <c r="A89" s="71">
        <v>32319</v>
      </c>
      <c r="B89" s="88" t="s">
        <v>145</v>
      </c>
      <c r="C89" s="89">
        <v>3112.5</v>
      </c>
      <c r="D89" s="89">
        <v>3112.5</v>
      </c>
      <c r="E89" s="89"/>
    </row>
    <row r="90" spans="1:7" s="23" customFormat="1" ht="15.6" x14ac:dyDescent="0.3">
      <c r="A90" s="71">
        <v>32321</v>
      </c>
      <c r="B90" s="88" t="s">
        <v>257</v>
      </c>
      <c r="C90" s="89">
        <v>950</v>
      </c>
      <c r="D90" s="89">
        <v>950</v>
      </c>
      <c r="E90" s="89"/>
    </row>
    <row r="91" spans="1:7" s="23" customFormat="1" ht="15.6" x14ac:dyDescent="0.3">
      <c r="A91" s="71">
        <v>32322</v>
      </c>
      <c r="B91" s="88" t="s">
        <v>258</v>
      </c>
      <c r="C91" s="89">
        <v>530</v>
      </c>
      <c r="D91" s="89">
        <v>530</v>
      </c>
      <c r="E91" s="89"/>
    </row>
    <row r="92" spans="1:7" s="23" customFormat="1" ht="21" customHeight="1" x14ac:dyDescent="0.3">
      <c r="A92" s="71">
        <v>32323</v>
      </c>
      <c r="B92" s="88" t="s">
        <v>259</v>
      </c>
      <c r="C92" s="89">
        <v>150</v>
      </c>
      <c r="D92" s="89">
        <v>150</v>
      </c>
      <c r="E92" s="89"/>
    </row>
    <row r="93" spans="1:7" ht="15.6" x14ac:dyDescent="0.3">
      <c r="A93" s="71">
        <v>32329</v>
      </c>
      <c r="B93" s="88" t="s">
        <v>260</v>
      </c>
      <c r="C93" s="83">
        <v>9058</v>
      </c>
      <c r="D93" s="83">
        <v>9058</v>
      </c>
      <c r="E93" s="83"/>
      <c r="G93" s="40"/>
    </row>
    <row r="94" spans="1:7" ht="15.6" x14ac:dyDescent="0.3">
      <c r="A94" s="71">
        <v>32341</v>
      </c>
      <c r="B94" s="88" t="s">
        <v>225</v>
      </c>
      <c r="C94" s="83">
        <v>1200</v>
      </c>
      <c r="D94" s="83">
        <v>1200</v>
      </c>
      <c r="E94" s="83"/>
      <c r="G94" s="40"/>
    </row>
    <row r="95" spans="1:7" ht="15.6" x14ac:dyDescent="0.3">
      <c r="A95" s="71">
        <v>32342</v>
      </c>
      <c r="B95" s="88" t="s">
        <v>226</v>
      </c>
      <c r="C95" s="83">
        <v>760</v>
      </c>
      <c r="D95" s="83">
        <v>760</v>
      </c>
      <c r="E95" s="83"/>
      <c r="G95" s="40"/>
    </row>
    <row r="96" spans="1:7" ht="15.6" x14ac:dyDescent="0.3">
      <c r="A96" s="71">
        <v>32343</v>
      </c>
      <c r="B96" s="88" t="s">
        <v>227</v>
      </c>
      <c r="C96" s="83">
        <v>300</v>
      </c>
      <c r="D96" s="83">
        <v>300</v>
      </c>
      <c r="E96" s="83"/>
      <c r="G96" s="40"/>
    </row>
    <row r="97" spans="1:8" ht="15.6" x14ac:dyDescent="0.3">
      <c r="A97" s="71">
        <v>32344</v>
      </c>
      <c r="B97" s="88" t="s">
        <v>261</v>
      </c>
      <c r="C97" s="83">
        <v>400</v>
      </c>
      <c r="D97" s="83">
        <v>400</v>
      </c>
      <c r="E97" s="83"/>
      <c r="G97" s="40"/>
    </row>
    <row r="98" spans="1:8" ht="15.6" x14ac:dyDescent="0.3">
      <c r="A98" s="71">
        <v>32349</v>
      </c>
      <c r="B98" s="88" t="s">
        <v>68</v>
      </c>
      <c r="C98" s="83">
        <v>940</v>
      </c>
      <c r="D98" s="83">
        <v>940</v>
      </c>
      <c r="E98" s="83"/>
      <c r="G98" s="41"/>
    </row>
    <row r="99" spans="1:8" s="23" customFormat="1" ht="15.6" x14ac:dyDescent="0.3">
      <c r="A99" s="71">
        <v>32361</v>
      </c>
      <c r="B99" s="88" t="s">
        <v>69</v>
      </c>
      <c r="C99" s="89">
        <v>2300</v>
      </c>
      <c r="D99" s="89">
        <v>2300</v>
      </c>
      <c r="E99" s="89"/>
      <c r="G99" s="42"/>
    </row>
    <row r="100" spans="1:8" s="23" customFormat="1" ht="15.6" x14ac:dyDescent="0.3">
      <c r="A100" s="71">
        <v>32369</v>
      </c>
      <c r="B100" s="88" t="s">
        <v>146</v>
      </c>
      <c r="C100" s="89">
        <v>210</v>
      </c>
      <c r="D100" s="89">
        <v>210</v>
      </c>
      <c r="E100" s="89"/>
      <c r="G100" s="42"/>
    </row>
    <row r="101" spans="1:8" s="23" customFormat="1" ht="15.6" x14ac:dyDescent="0.3">
      <c r="A101" s="71">
        <v>32372</v>
      </c>
      <c r="B101" s="88" t="s">
        <v>150</v>
      </c>
      <c r="C101" s="89">
        <v>0</v>
      </c>
      <c r="D101" s="89">
        <v>0</v>
      </c>
      <c r="E101" s="89"/>
      <c r="G101" s="42"/>
    </row>
    <row r="102" spans="1:8" ht="15.6" x14ac:dyDescent="0.3">
      <c r="A102" s="71">
        <v>32379</v>
      </c>
      <c r="B102" s="88" t="s">
        <v>59</v>
      </c>
      <c r="C102" s="83">
        <v>750</v>
      </c>
      <c r="D102" s="83">
        <v>750</v>
      </c>
      <c r="E102" s="83"/>
      <c r="G102" s="43"/>
    </row>
    <row r="103" spans="1:8" ht="15.6" x14ac:dyDescent="0.3">
      <c r="A103" s="71">
        <v>32389</v>
      </c>
      <c r="B103" s="88" t="s">
        <v>71</v>
      </c>
      <c r="C103" s="90">
        <v>2080</v>
      </c>
      <c r="D103" s="90">
        <v>2080</v>
      </c>
      <c r="E103" s="90"/>
      <c r="G103" s="43"/>
    </row>
    <row r="104" spans="1:8" ht="15.6" x14ac:dyDescent="0.3">
      <c r="A104" s="71">
        <v>32392</v>
      </c>
      <c r="B104" s="88" t="s">
        <v>236</v>
      </c>
      <c r="C104" s="90">
        <v>1600</v>
      </c>
      <c r="D104" s="90">
        <v>1600</v>
      </c>
      <c r="E104" s="90"/>
      <c r="G104" s="43"/>
    </row>
    <row r="105" spans="1:8" ht="15.6" x14ac:dyDescent="0.3">
      <c r="A105" s="71">
        <v>32394</v>
      </c>
      <c r="B105" s="88" t="s">
        <v>230</v>
      </c>
      <c r="C105" s="90">
        <v>150</v>
      </c>
      <c r="D105" s="90">
        <v>150</v>
      </c>
      <c r="E105" s="90"/>
      <c r="G105" s="43"/>
    </row>
    <row r="106" spans="1:8" ht="15.6" x14ac:dyDescent="0.3">
      <c r="A106" s="71">
        <v>32399</v>
      </c>
      <c r="B106" s="88" t="s">
        <v>72</v>
      </c>
      <c r="C106" s="83">
        <v>1120</v>
      </c>
      <c r="D106" s="83">
        <v>1120</v>
      </c>
      <c r="E106" s="83"/>
      <c r="G106" s="43"/>
    </row>
    <row r="107" spans="1:8" s="25" customFormat="1" ht="15.6" x14ac:dyDescent="0.3">
      <c r="A107" s="68">
        <v>329</v>
      </c>
      <c r="B107" s="73" t="s">
        <v>49</v>
      </c>
      <c r="C107" s="85">
        <f>SUM(C108:C113)</f>
        <v>9625</v>
      </c>
      <c r="D107" s="85">
        <f t="shared" ref="D107:E107" si="23">SUM(D108:D113)</f>
        <v>9625</v>
      </c>
      <c r="E107" s="85">
        <f t="shared" si="23"/>
        <v>0</v>
      </c>
      <c r="G107" s="42"/>
      <c r="H107" s="23"/>
    </row>
    <row r="108" spans="1:8" s="25" customFormat="1" ht="15.6" x14ac:dyDescent="0.3">
      <c r="A108" s="71">
        <v>32921</v>
      </c>
      <c r="B108" s="88" t="s">
        <v>262</v>
      </c>
      <c r="C108" s="184">
        <v>250</v>
      </c>
      <c r="D108" s="184">
        <v>250</v>
      </c>
      <c r="E108" s="184"/>
      <c r="G108" s="42"/>
      <c r="H108" s="23"/>
    </row>
    <row r="109" spans="1:8" ht="15.6" x14ac:dyDescent="0.3">
      <c r="A109" s="71">
        <v>32922</v>
      </c>
      <c r="B109" s="88" t="s">
        <v>111</v>
      </c>
      <c r="C109" s="90">
        <v>880</v>
      </c>
      <c r="D109" s="90">
        <v>880</v>
      </c>
      <c r="E109" s="90"/>
      <c r="G109" s="28"/>
    </row>
    <row r="110" spans="1:8" ht="15.6" x14ac:dyDescent="0.3">
      <c r="A110" s="71">
        <v>32941</v>
      </c>
      <c r="B110" s="88" t="s">
        <v>73</v>
      </c>
      <c r="C110" s="90">
        <v>165</v>
      </c>
      <c r="D110" s="90">
        <v>165</v>
      </c>
      <c r="E110" s="90"/>
      <c r="G110" s="28"/>
    </row>
    <row r="111" spans="1:8" ht="15.6" x14ac:dyDescent="0.3">
      <c r="A111" s="71">
        <v>32955</v>
      </c>
      <c r="B111" s="88" t="s">
        <v>48</v>
      </c>
      <c r="C111" s="83">
        <v>2420</v>
      </c>
      <c r="D111" s="83">
        <v>2420</v>
      </c>
      <c r="E111" s="83"/>
      <c r="G111" s="39"/>
    </row>
    <row r="112" spans="1:8" ht="15.6" x14ac:dyDescent="0.3">
      <c r="A112" s="71">
        <v>32961</v>
      </c>
      <c r="B112" s="88" t="s">
        <v>178</v>
      </c>
      <c r="C112" s="83">
        <v>0</v>
      </c>
      <c r="D112" s="83">
        <v>0</v>
      </c>
      <c r="E112" s="83"/>
      <c r="G112" s="39"/>
    </row>
    <row r="113" spans="1:8" ht="15.6" x14ac:dyDescent="0.3">
      <c r="A113" s="71">
        <v>32999</v>
      </c>
      <c r="B113" s="88" t="s">
        <v>49</v>
      </c>
      <c r="C113" s="83">
        <v>5910</v>
      </c>
      <c r="D113" s="83">
        <v>5910</v>
      </c>
      <c r="E113" s="83"/>
    </row>
    <row r="114" spans="1:8" ht="15.6" x14ac:dyDescent="0.3">
      <c r="A114" s="69">
        <v>34</v>
      </c>
      <c r="B114" s="91" t="s">
        <v>50</v>
      </c>
      <c r="C114" s="84">
        <f t="shared" ref="C114:E114" si="24">C115</f>
        <v>820</v>
      </c>
      <c r="D114" s="84">
        <f t="shared" si="24"/>
        <v>820</v>
      </c>
      <c r="E114" s="84">
        <f t="shared" si="24"/>
        <v>0</v>
      </c>
    </row>
    <row r="115" spans="1:8" s="25" customFormat="1" ht="15.6" x14ac:dyDescent="0.3">
      <c r="A115" s="68">
        <v>343</v>
      </c>
      <c r="B115" s="73" t="s">
        <v>51</v>
      </c>
      <c r="C115" s="85">
        <f t="shared" ref="C115:E115" si="25">C116+C117</f>
        <v>820</v>
      </c>
      <c r="D115" s="85">
        <f t="shared" si="25"/>
        <v>820</v>
      </c>
      <c r="E115" s="85">
        <f t="shared" si="25"/>
        <v>0</v>
      </c>
    </row>
    <row r="116" spans="1:8" s="32" customFormat="1" ht="15.6" x14ac:dyDescent="0.3">
      <c r="A116" s="86">
        <v>34311</v>
      </c>
      <c r="B116" s="87" t="s">
        <v>74</v>
      </c>
      <c r="C116" s="83">
        <v>800</v>
      </c>
      <c r="D116" s="83">
        <v>800</v>
      </c>
      <c r="E116" s="83"/>
      <c r="H116" s="34"/>
    </row>
    <row r="117" spans="1:8" ht="15.6" x14ac:dyDescent="0.3">
      <c r="A117" s="71">
        <v>34339</v>
      </c>
      <c r="B117" s="88" t="s">
        <v>52</v>
      </c>
      <c r="C117" s="83">
        <v>20</v>
      </c>
      <c r="D117" s="83">
        <v>20</v>
      </c>
      <c r="E117" s="83"/>
    </row>
    <row r="118" spans="1:8" ht="31.2" x14ac:dyDescent="0.3">
      <c r="A118" s="69">
        <v>37</v>
      </c>
      <c r="B118" s="91" t="s">
        <v>70</v>
      </c>
      <c r="C118" s="84">
        <f t="shared" ref="C118:E118" si="26">C119</f>
        <v>15850</v>
      </c>
      <c r="D118" s="84">
        <f t="shared" si="26"/>
        <v>15850</v>
      </c>
      <c r="E118" s="84">
        <f t="shared" si="26"/>
        <v>0</v>
      </c>
    </row>
    <row r="119" spans="1:8" s="25" customFormat="1" ht="31.2" x14ac:dyDescent="0.3">
      <c r="A119" s="68">
        <v>372</v>
      </c>
      <c r="B119" s="73" t="s">
        <v>64</v>
      </c>
      <c r="C119" s="85">
        <f t="shared" ref="C119:E119" si="27">SUM(C120:C122)</f>
        <v>15850</v>
      </c>
      <c r="D119" s="85">
        <f t="shared" si="27"/>
        <v>15850</v>
      </c>
      <c r="E119" s="85">
        <f t="shared" si="27"/>
        <v>0</v>
      </c>
    </row>
    <row r="120" spans="1:8" s="25" customFormat="1" ht="15.6" x14ac:dyDescent="0.3">
      <c r="A120" s="71">
        <v>37213</v>
      </c>
      <c r="B120" s="88" t="s">
        <v>205</v>
      </c>
      <c r="C120" s="185">
        <v>920</v>
      </c>
      <c r="D120" s="185">
        <v>920</v>
      </c>
      <c r="E120" s="185"/>
    </row>
    <row r="121" spans="1:8" s="25" customFormat="1" ht="15.6" x14ac:dyDescent="0.3">
      <c r="A121" s="71">
        <v>37219</v>
      </c>
      <c r="B121" s="88" t="s">
        <v>197</v>
      </c>
      <c r="C121" s="185">
        <v>930</v>
      </c>
      <c r="D121" s="185">
        <v>930</v>
      </c>
      <c r="E121" s="185"/>
    </row>
    <row r="122" spans="1:8" ht="15.6" x14ac:dyDescent="0.3">
      <c r="A122" s="71">
        <v>37229</v>
      </c>
      <c r="B122" s="88" t="s">
        <v>65</v>
      </c>
      <c r="C122" s="83">
        <v>14000</v>
      </c>
      <c r="D122" s="83">
        <v>14000</v>
      </c>
      <c r="E122" s="83"/>
    </row>
    <row r="123" spans="1:8" s="102" customFormat="1" ht="15.6" x14ac:dyDescent="0.3">
      <c r="A123" s="69">
        <v>38</v>
      </c>
      <c r="B123" s="91" t="s">
        <v>151</v>
      </c>
      <c r="C123" s="101">
        <f t="shared" ref="C123:E124" si="28">C124</f>
        <v>580</v>
      </c>
      <c r="D123" s="101">
        <f t="shared" si="28"/>
        <v>580</v>
      </c>
      <c r="E123" s="101">
        <f t="shared" si="28"/>
        <v>0</v>
      </c>
    </row>
    <row r="124" spans="1:8" s="25" customFormat="1" ht="15.6" x14ac:dyDescent="0.3">
      <c r="A124" s="68">
        <v>381</v>
      </c>
      <c r="B124" s="73" t="s">
        <v>39</v>
      </c>
      <c r="C124" s="100">
        <f t="shared" si="28"/>
        <v>580</v>
      </c>
      <c r="D124" s="100">
        <f t="shared" si="28"/>
        <v>580</v>
      </c>
      <c r="E124" s="100">
        <f t="shared" si="28"/>
        <v>0</v>
      </c>
    </row>
    <row r="125" spans="1:8" ht="15.6" x14ac:dyDescent="0.3">
      <c r="A125" s="71">
        <v>38129</v>
      </c>
      <c r="B125" s="88" t="s">
        <v>152</v>
      </c>
      <c r="C125" s="98">
        <v>580</v>
      </c>
      <c r="D125" s="98">
        <v>580</v>
      </c>
      <c r="E125" s="98"/>
    </row>
    <row r="126" spans="1:8" ht="15.6" x14ac:dyDescent="0.3">
      <c r="A126" s="95">
        <v>4</v>
      </c>
      <c r="B126" s="76" t="s">
        <v>12</v>
      </c>
      <c r="C126" s="96">
        <f t="shared" ref="C126:E126" si="29">C127</f>
        <v>35000</v>
      </c>
      <c r="D126" s="96">
        <f t="shared" si="29"/>
        <v>85000</v>
      </c>
      <c r="E126" s="96">
        <f t="shared" si="29"/>
        <v>0</v>
      </c>
    </row>
    <row r="127" spans="1:8" ht="31.2" x14ac:dyDescent="0.3">
      <c r="A127" s="80">
        <v>42</v>
      </c>
      <c r="B127" s="93" t="s">
        <v>23</v>
      </c>
      <c r="C127" s="81">
        <f>C128+C130+C132</f>
        <v>35000</v>
      </c>
      <c r="D127" s="81">
        <f t="shared" ref="D127:E127" si="30">D128+D130+D132</f>
        <v>85000</v>
      </c>
      <c r="E127" s="81">
        <f t="shared" si="30"/>
        <v>0</v>
      </c>
    </row>
    <row r="128" spans="1:8" s="25" customFormat="1" ht="15.6" x14ac:dyDescent="0.3">
      <c r="A128" s="63">
        <v>421</v>
      </c>
      <c r="B128" s="92" t="s">
        <v>305</v>
      </c>
      <c r="C128" s="82">
        <f t="shared" ref="C128:E130" si="31">SUM(C129:C129)</f>
        <v>25000</v>
      </c>
      <c r="D128" s="82">
        <f t="shared" si="31"/>
        <v>75000</v>
      </c>
      <c r="E128" s="82">
        <f t="shared" si="31"/>
        <v>0</v>
      </c>
    </row>
    <row r="129" spans="1:5" ht="30" x14ac:dyDescent="0.3">
      <c r="A129" s="65">
        <v>42123</v>
      </c>
      <c r="B129" s="75" t="s">
        <v>353</v>
      </c>
      <c r="C129" s="83">
        <v>25000</v>
      </c>
      <c r="D129" s="83">
        <v>75000</v>
      </c>
      <c r="E129" s="83">
        <v>0</v>
      </c>
    </row>
    <row r="130" spans="1:5" s="25" customFormat="1" ht="15.6" x14ac:dyDescent="0.3">
      <c r="A130" s="63">
        <v>422</v>
      </c>
      <c r="B130" s="92" t="s">
        <v>60</v>
      </c>
      <c r="C130" s="82">
        <f t="shared" si="31"/>
        <v>9000</v>
      </c>
      <c r="D130" s="82">
        <f t="shared" si="31"/>
        <v>9000</v>
      </c>
      <c r="E130" s="82">
        <f t="shared" si="31"/>
        <v>0</v>
      </c>
    </row>
    <row r="131" spans="1:5" ht="15.6" x14ac:dyDescent="0.3">
      <c r="A131" s="65">
        <v>42273</v>
      </c>
      <c r="B131" s="75" t="s">
        <v>61</v>
      </c>
      <c r="C131" s="83">
        <v>9000</v>
      </c>
      <c r="D131" s="83">
        <v>9000</v>
      </c>
      <c r="E131" s="83"/>
    </row>
    <row r="132" spans="1:5" s="25" customFormat="1" ht="31.2" x14ac:dyDescent="0.3">
      <c r="A132" s="63">
        <v>424</v>
      </c>
      <c r="B132" s="92" t="s">
        <v>62</v>
      </c>
      <c r="C132" s="82">
        <f t="shared" ref="C132:E132" si="32">C133</f>
        <v>1000</v>
      </c>
      <c r="D132" s="82">
        <f t="shared" si="32"/>
        <v>1000</v>
      </c>
      <c r="E132" s="82">
        <f t="shared" si="32"/>
        <v>0</v>
      </c>
    </row>
    <row r="133" spans="1:5" ht="15.6" x14ac:dyDescent="0.3">
      <c r="A133" s="65">
        <v>42411</v>
      </c>
      <c r="B133" s="75" t="s">
        <v>63</v>
      </c>
      <c r="C133" s="83">
        <v>1000</v>
      </c>
      <c r="D133" s="83">
        <v>1000</v>
      </c>
      <c r="E133" s="83"/>
    </row>
    <row r="134" spans="1:5" ht="15.6" x14ac:dyDescent="0.3">
      <c r="A134" s="211"/>
      <c r="B134" s="212"/>
      <c r="C134" s="213"/>
      <c r="D134" s="213"/>
      <c r="E134" s="213"/>
    </row>
    <row r="135" spans="1:5" ht="15.6" x14ac:dyDescent="0.3">
      <c r="A135" s="211"/>
      <c r="B135" s="212"/>
      <c r="C135" s="213"/>
      <c r="D135" s="213"/>
      <c r="E135" s="213"/>
    </row>
    <row r="136" spans="1:5" ht="15.6" x14ac:dyDescent="0.3">
      <c r="A136" s="211"/>
      <c r="B136" s="212"/>
      <c r="C136" s="213"/>
      <c r="D136" s="213"/>
      <c r="E136" s="213"/>
    </row>
    <row r="137" spans="1:5" ht="15.6" x14ac:dyDescent="0.3">
      <c r="A137" s="211"/>
      <c r="B137" s="212"/>
      <c r="C137" s="213"/>
      <c r="D137" s="213"/>
      <c r="E137" s="213"/>
    </row>
    <row r="138" spans="1:5" ht="15.6" x14ac:dyDescent="0.3">
      <c r="A138" s="211"/>
      <c r="B138" s="212"/>
      <c r="C138" s="213"/>
      <c r="D138" s="213"/>
      <c r="E138" s="213"/>
    </row>
    <row r="139" spans="1:5" ht="15.6" x14ac:dyDescent="0.3">
      <c r="A139" s="211"/>
      <c r="B139" s="212"/>
      <c r="C139" s="213"/>
      <c r="D139" s="213"/>
      <c r="E139" s="213"/>
    </row>
    <row r="140" spans="1:5" ht="15.6" x14ac:dyDescent="0.3">
      <c r="A140" s="211"/>
      <c r="B140" s="212"/>
      <c r="C140" s="213"/>
      <c r="D140" s="213"/>
      <c r="E140" s="213"/>
    </row>
    <row r="142" spans="1:5" ht="15.6" x14ac:dyDescent="0.3">
      <c r="A142" s="269" t="s">
        <v>266</v>
      </c>
      <c r="B142" s="269"/>
      <c r="C142" s="269"/>
      <c r="D142" s="269"/>
      <c r="E142" s="269"/>
    </row>
    <row r="143" spans="1:5" ht="31.2" x14ac:dyDescent="0.3">
      <c r="A143" s="99" t="s">
        <v>265</v>
      </c>
      <c r="B143" s="60" t="s">
        <v>9</v>
      </c>
      <c r="C143" s="59" t="s">
        <v>191</v>
      </c>
      <c r="D143" s="59" t="s">
        <v>348</v>
      </c>
      <c r="E143" s="59"/>
    </row>
    <row r="144" spans="1:5" s="220" customFormat="1" ht="13.8" customHeight="1" x14ac:dyDescent="0.2">
      <c r="A144" s="219">
        <v>1</v>
      </c>
      <c r="B144" s="219">
        <v>2</v>
      </c>
      <c r="C144" s="219">
        <v>4</v>
      </c>
      <c r="D144" s="219">
        <v>5</v>
      </c>
      <c r="E144" s="219">
        <v>6</v>
      </c>
    </row>
    <row r="145" spans="1:5" x14ac:dyDescent="0.3">
      <c r="A145" s="132"/>
      <c r="B145" s="132" t="s">
        <v>0</v>
      </c>
      <c r="C145" s="134">
        <f>C147+C148+C150+C152+C155+C158+C160+C161+C162+C165</f>
        <v>1368841.38</v>
      </c>
      <c r="D145" s="134">
        <f>D147+D148+D150+D152+D155+D158+D160+D161+D162+D163+D165</f>
        <v>1418841.38</v>
      </c>
      <c r="E145" s="134">
        <f t="shared" ref="E145" si="33">E147+E148+E150+E152+E155+E158+E160+E161+E162+E165</f>
        <v>0</v>
      </c>
    </row>
    <row r="146" spans="1:5" x14ac:dyDescent="0.3">
      <c r="A146" s="132">
        <v>1</v>
      </c>
      <c r="B146" s="132" t="s">
        <v>107</v>
      </c>
      <c r="C146" s="105"/>
      <c r="D146" s="105"/>
      <c r="E146" s="105"/>
    </row>
    <row r="147" spans="1:5" x14ac:dyDescent="0.3">
      <c r="A147" s="107" t="s">
        <v>270</v>
      </c>
      <c r="B147" s="107" t="s">
        <v>272</v>
      </c>
      <c r="C147" s="108">
        <v>44897.04</v>
      </c>
      <c r="D147" s="108">
        <v>19897.04</v>
      </c>
      <c r="E147" s="108"/>
    </row>
    <row r="148" spans="1:5" x14ac:dyDescent="0.3">
      <c r="A148" s="111" t="s">
        <v>304</v>
      </c>
      <c r="B148" s="109" t="s">
        <v>273</v>
      </c>
      <c r="C148" s="110">
        <v>42941.89</v>
      </c>
      <c r="D148" s="110">
        <v>42941.89</v>
      </c>
      <c r="E148" s="110"/>
    </row>
    <row r="149" spans="1:5" x14ac:dyDescent="0.3">
      <c r="A149" s="133">
        <v>6</v>
      </c>
      <c r="B149" s="133" t="s">
        <v>87</v>
      </c>
      <c r="C149" s="110"/>
      <c r="D149" s="110"/>
      <c r="E149" s="110"/>
    </row>
    <row r="150" spans="1:5" x14ac:dyDescent="0.3">
      <c r="A150" s="111" t="s">
        <v>283</v>
      </c>
      <c r="B150" s="111" t="s">
        <v>274</v>
      </c>
      <c r="C150" s="112">
        <v>3800</v>
      </c>
      <c r="D150" s="112">
        <v>3800</v>
      </c>
      <c r="E150" s="112"/>
    </row>
    <row r="151" spans="1:5" x14ac:dyDescent="0.3">
      <c r="A151" s="133">
        <v>3</v>
      </c>
      <c r="B151" s="133" t="s">
        <v>85</v>
      </c>
      <c r="C151" s="110"/>
      <c r="D151" s="110"/>
      <c r="E151" s="110"/>
    </row>
    <row r="152" spans="1:5" x14ac:dyDescent="0.3">
      <c r="A152" s="111" t="s">
        <v>288</v>
      </c>
      <c r="B152" s="111" t="s">
        <v>108</v>
      </c>
      <c r="C152" s="112">
        <v>3000</v>
      </c>
      <c r="D152" s="112">
        <v>3000</v>
      </c>
      <c r="E152" s="112"/>
    </row>
    <row r="153" spans="1:5" x14ac:dyDescent="0.3">
      <c r="A153" s="114"/>
      <c r="B153" s="113" t="s">
        <v>275</v>
      </c>
      <c r="C153" s="112">
        <v>0</v>
      </c>
      <c r="D153" s="112">
        <v>0</v>
      </c>
      <c r="E153" s="112"/>
    </row>
    <row r="154" spans="1:5" x14ac:dyDescent="0.3">
      <c r="A154" s="133">
        <v>4</v>
      </c>
      <c r="B154" s="133" t="s">
        <v>154</v>
      </c>
      <c r="C154" s="110"/>
      <c r="D154" s="110"/>
      <c r="E154" s="110"/>
    </row>
    <row r="155" spans="1:5" x14ac:dyDescent="0.3">
      <c r="A155" s="114" t="s">
        <v>282</v>
      </c>
      <c r="B155" s="114" t="s">
        <v>277</v>
      </c>
      <c r="C155" s="112">
        <v>16930</v>
      </c>
      <c r="D155" s="112">
        <v>16930</v>
      </c>
      <c r="E155" s="112"/>
    </row>
    <row r="156" spans="1:5" x14ac:dyDescent="0.3">
      <c r="A156" s="113"/>
      <c r="B156" s="114" t="s">
        <v>276</v>
      </c>
      <c r="C156" s="112">
        <v>0</v>
      </c>
      <c r="D156" s="112">
        <v>0</v>
      </c>
      <c r="E156" s="112"/>
    </row>
    <row r="157" spans="1:5" x14ac:dyDescent="0.3">
      <c r="A157" s="133">
        <v>5</v>
      </c>
      <c r="B157" s="133" t="s">
        <v>155</v>
      </c>
      <c r="C157" s="110"/>
      <c r="D157" s="110"/>
      <c r="E157" s="110"/>
    </row>
    <row r="158" spans="1:5" x14ac:dyDescent="0.3">
      <c r="A158" s="190" t="s">
        <v>281</v>
      </c>
      <c r="B158" s="114" t="s">
        <v>278</v>
      </c>
      <c r="C158" s="112">
        <v>1203890</v>
      </c>
      <c r="D158" s="112">
        <v>1203890</v>
      </c>
      <c r="E158" s="112"/>
    </row>
    <row r="159" spans="1:5" x14ac:dyDescent="0.3">
      <c r="A159" s="166"/>
      <c r="B159" s="114" t="s">
        <v>279</v>
      </c>
      <c r="C159" s="112">
        <v>0</v>
      </c>
      <c r="D159" s="112">
        <v>0</v>
      </c>
      <c r="E159" s="112"/>
    </row>
    <row r="160" spans="1:5" x14ac:dyDescent="0.3">
      <c r="A160" s="214" t="s">
        <v>302</v>
      </c>
      <c r="B160" s="113" t="s">
        <v>280</v>
      </c>
      <c r="C160" s="112">
        <v>31840</v>
      </c>
      <c r="D160" s="112">
        <v>31840</v>
      </c>
      <c r="E160" s="112"/>
    </row>
    <row r="161" spans="1:5" x14ac:dyDescent="0.3">
      <c r="A161" s="190" t="s">
        <v>271</v>
      </c>
      <c r="B161" s="113" t="s">
        <v>278</v>
      </c>
      <c r="C161" s="112">
        <v>3219.67</v>
      </c>
      <c r="D161" s="112">
        <v>3219.67</v>
      </c>
      <c r="E161" s="112"/>
    </row>
    <row r="162" spans="1:5" x14ac:dyDescent="0.3">
      <c r="A162" s="190" t="s">
        <v>284</v>
      </c>
      <c r="B162" s="113" t="s">
        <v>285</v>
      </c>
      <c r="C162" s="112">
        <v>18244.78</v>
      </c>
      <c r="D162" s="112">
        <v>18244.78</v>
      </c>
      <c r="E162" s="112"/>
    </row>
    <row r="163" spans="1:5" x14ac:dyDescent="0.3">
      <c r="A163" s="190" t="s">
        <v>349</v>
      </c>
      <c r="B163" s="113" t="s">
        <v>285</v>
      </c>
      <c r="C163" s="112">
        <v>0</v>
      </c>
      <c r="D163" s="112">
        <v>75000</v>
      </c>
      <c r="E163" s="112"/>
    </row>
    <row r="164" spans="1:5" x14ac:dyDescent="0.3">
      <c r="A164" s="191">
        <v>7</v>
      </c>
      <c r="B164" s="133" t="s">
        <v>158</v>
      </c>
      <c r="C164" s="110"/>
      <c r="D164" s="110"/>
      <c r="E164" s="110"/>
    </row>
    <row r="165" spans="1:5" x14ac:dyDescent="0.3">
      <c r="A165" s="190" t="s">
        <v>286</v>
      </c>
      <c r="B165" s="114" t="s">
        <v>139</v>
      </c>
      <c r="C165" s="112">
        <v>78</v>
      </c>
      <c r="D165" s="112">
        <v>78</v>
      </c>
      <c r="E165" s="112"/>
    </row>
    <row r="166" spans="1:5" x14ac:dyDescent="0.3">
      <c r="A166" s="166"/>
      <c r="B166" s="111" t="s">
        <v>287</v>
      </c>
      <c r="C166" s="112">
        <v>3980</v>
      </c>
      <c r="D166" s="112">
        <v>3980</v>
      </c>
      <c r="E166" s="112"/>
    </row>
    <row r="167" spans="1:5" x14ac:dyDescent="0.3">
      <c r="A167" s="166"/>
      <c r="B167" s="116" t="s">
        <v>160</v>
      </c>
      <c r="C167" s="117">
        <f>C153+C156+C159+C166</f>
        <v>3980</v>
      </c>
      <c r="D167" s="117">
        <f>D153+D156+D159+D166</f>
        <v>3980</v>
      </c>
      <c r="E167" s="117">
        <f t="shared" ref="E167" si="34">E153+E156+E159+E166</f>
        <v>0</v>
      </c>
    </row>
    <row r="168" spans="1:5" ht="45" customHeight="1" x14ac:dyDescent="0.3">
      <c r="A168" s="218" t="s">
        <v>265</v>
      </c>
      <c r="B168" s="59" t="s">
        <v>9</v>
      </c>
      <c r="C168" s="59" t="s">
        <v>191</v>
      </c>
      <c r="D168" s="59" t="s">
        <v>348</v>
      </c>
      <c r="E168" s="59"/>
    </row>
    <row r="169" spans="1:5" s="220" customFormat="1" ht="14.4" customHeight="1" x14ac:dyDescent="0.2">
      <c r="A169" s="219">
        <v>1</v>
      </c>
      <c r="B169" s="219">
        <v>2</v>
      </c>
      <c r="C169" s="219">
        <v>4</v>
      </c>
      <c r="D169" s="219">
        <v>5</v>
      </c>
      <c r="E169" s="219">
        <v>6</v>
      </c>
    </row>
    <row r="170" spans="1:5" x14ac:dyDescent="0.3">
      <c r="A170" s="132"/>
      <c r="B170" s="132" t="s">
        <v>173</v>
      </c>
      <c r="C170" s="134">
        <f>C172+C173+C175+C177+C179+C181+C182+C183+C184+C187</f>
        <v>1372821.38</v>
      </c>
      <c r="D170" s="134">
        <f>D172+D173+D175+D177+D179+D181+D182+D183+D184+D185+D187</f>
        <v>1422821.38</v>
      </c>
      <c r="E170" s="134">
        <f t="shared" ref="E170" si="35">E172+E173+E175+E177+E179+E181+E182+E183+E184+E187</f>
        <v>0</v>
      </c>
    </row>
    <row r="171" spans="1:5" x14ac:dyDescent="0.3">
      <c r="A171" s="132">
        <v>1</v>
      </c>
      <c r="B171" s="132" t="s">
        <v>208</v>
      </c>
      <c r="C171" s="105"/>
      <c r="D171" s="105"/>
      <c r="E171" s="105"/>
    </row>
    <row r="172" spans="1:5" x14ac:dyDescent="0.3">
      <c r="A172" s="107" t="s">
        <v>270</v>
      </c>
      <c r="B172" s="107" t="s">
        <v>272</v>
      </c>
      <c r="C172" s="108">
        <v>44897.04</v>
      </c>
      <c r="D172" s="108">
        <v>19897.04</v>
      </c>
      <c r="E172" s="108"/>
    </row>
    <row r="173" spans="1:5" x14ac:dyDescent="0.3">
      <c r="A173" s="111" t="s">
        <v>304</v>
      </c>
      <c r="B173" s="109" t="s">
        <v>273</v>
      </c>
      <c r="C173" s="110">
        <v>42941.89</v>
      </c>
      <c r="D173" s="110">
        <v>42941.89</v>
      </c>
      <c r="E173" s="110"/>
    </row>
    <row r="174" spans="1:5" x14ac:dyDescent="0.3">
      <c r="A174" s="133">
        <v>6</v>
      </c>
      <c r="B174" s="133" t="s">
        <v>87</v>
      </c>
      <c r="C174" s="110"/>
      <c r="D174" s="110"/>
      <c r="E174" s="110"/>
    </row>
    <row r="175" spans="1:5" x14ac:dyDescent="0.3">
      <c r="A175" s="111" t="s">
        <v>283</v>
      </c>
      <c r="B175" s="111" t="s">
        <v>274</v>
      </c>
      <c r="C175" s="112">
        <v>3800</v>
      </c>
      <c r="D175" s="112">
        <v>3800</v>
      </c>
      <c r="E175" s="112"/>
    </row>
    <row r="176" spans="1:5" x14ac:dyDescent="0.3">
      <c r="A176" s="133">
        <v>3</v>
      </c>
      <c r="B176" s="133" t="s">
        <v>85</v>
      </c>
      <c r="C176" s="110"/>
      <c r="D176" s="110"/>
      <c r="E176" s="110"/>
    </row>
    <row r="177" spans="1:5" x14ac:dyDescent="0.3">
      <c r="A177" s="111" t="s">
        <v>288</v>
      </c>
      <c r="B177" s="111" t="s">
        <v>108</v>
      </c>
      <c r="C177" s="112">
        <v>3000</v>
      </c>
      <c r="D177" s="112">
        <v>3000</v>
      </c>
      <c r="E177" s="112"/>
    </row>
    <row r="178" spans="1:5" x14ac:dyDescent="0.3">
      <c r="A178" s="133">
        <v>4</v>
      </c>
      <c r="B178" s="133" t="s">
        <v>154</v>
      </c>
      <c r="C178" s="110"/>
      <c r="D178" s="110"/>
      <c r="E178" s="110"/>
    </row>
    <row r="179" spans="1:5" x14ac:dyDescent="0.3">
      <c r="A179" s="114" t="s">
        <v>282</v>
      </c>
      <c r="B179" s="114" t="s">
        <v>277</v>
      </c>
      <c r="C179" s="112">
        <v>16930</v>
      </c>
      <c r="D179" s="112">
        <v>16930</v>
      </c>
      <c r="E179" s="112"/>
    </row>
    <row r="180" spans="1:5" x14ac:dyDescent="0.3">
      <c r="A180" s="133">
        <v>5</v>
      </c>
      <c r="B180" s="133" t="s">
        <v>155</v>
      </c>
      <c r="C180" s="110"/>
      <c r="D180" s="110"/>
      <c r="E180" s="110"/>
    </row>
    <row r="181" spans="1:5" x14ac:dyDescent="0.3">
      <c r="A181" s="113" t="s">
        <v>281</v>
      </c>
      <c r="B181" s="114" t="s">
        <v>156</v>
      </c>
      <c r="C181" s="112">
        <v>1203890</v>
      </c>
      <c r="D181" s="112">
        <v>1203890</v>
      </c>
      <c r="E181" s="112"/>
    </row>
    <row r="182" spans="1:5" x14ac:dyDescent="0.3">
      <c r="A182" s="166" t="s">
        <v>302</v>
      </c>
      <c r="B182" s="113" t="s">
        <v>157</v>
      </c>
      <c r="C182" s="112">
        <v>31840</v>
      </c>
      <c r="D182" s="112">
        <v>31840</v>
      </c>
      <c r="E182" s="112"/>
    </row>
    <row r="183" spans="1:5" x14ac:dyDescent="0.3">
      <c r="A183" s="190" t="s">
        <v>271</v>
      </c>
      <c r="B183" s="113" t="s">
        <v>278</v>
      </c>
      <c r="C183" s="112">
        <v>3219.67</v>
      </c>
      <c r="D183" s="112">
        <v>3219.67</v>
      </c>
      <c r="E183" s="112"/>
    </row>
    <row r="184" spans="1:5" x14ac:dyDescent="0.3">
      <c r="A184" s="190" t="s">
        <v>284</v>
      </c>
      <c r="B184" s="113" t="s">
        <v>285</v>
      </c>
      <c r="C184" s="112">
        <v>18244.78</v>
      </c>
      <c r="D184" s="112">
        <v>18244.78</v>
      </c>
      <c r="E184" s="112"/>
    </row>
    <row r="185" spans="1:5" x14ac:dyDescent="0.3">
      <c r="A185" s="190" t="s">
        <v>349</v>
      </c>
      <c r="B185" s="113" t="s">
        <v>285</v>
      </c>
      <c r="C185" s="112">
        <v>0</v>
      </c>
      <c r="D185" s="112">
        <v>75000</v>
      </c>
      <c r="E185" s="112"/>
    </row>
    <row r="186" spans="1:5" x14ac:dyDescent="0.3">
      <c r="A186" s="191">
        <v>7</v>
      </c>
      <c r="B186" s="133" t="s">
        <v>158</v>
      </c>
      <c r="C186" s="110"/>
      <c r="D186" s="110"/>
      <c r="E186" s="110"/>
    </row>
    <row r="187" spans="1:5" x14ac:dyDescent="0.3">
      <c r="A187" s="190" t="s">
        <v>286</v>
      </c>
      <c r="B187" s="114" t="s">
        <v>159</v>
      </c>
      <c r="C187" s="115">
        <v>4058</v>
      </c>
      <c r="D187" s="115">
        <v>4058</v>
      </c>
      <c r="E187" s="115"/>
    </row>
    <row r="188" spans="1:5" x14ac:dyDescent="0.3">
      <c r="A188" s="243"/>
      <c r="B188" s="193"/>
      <c r="C188" s="194"/>
      <c r="D188" s="194"/>
      <c r="E188" s="194"/>
    </row>
    <row r="189" spans="1:5" x14ac:dyDescent="0.3">
      <c r="A189" s="243"/>
      <c r="B189" s="193"/>
      <c r="C189" s="194"/>
      <c r="D189" s="194"/>
      <c r="E189" s="194"/>
    </row>
    <row r="190" spans="1:5" x14ac:dyDescent="0.3">
      <c r="A190" s="243"/>
      <c r="B190" s="193"/>
      <c r="C190" s="194"/>
      <c r="D190" s="194"/>
      <c r="E190" s="194"/>
    </row>
    <row r="191" spans="1:5" x14ac:dyDescent="0.3">
      <c r="A191" s="243"/>
      <c r="B191" s="193"/>
      <c r="C191" s="194"/>
      <c r="D191" s="194"/>
      <c r="E191" s="194"/>
    </row>
    <row r="192" spans="1:5" x14ac:dyDescent="0.3">
      <c r="A192" s="243"/>
      <c r="B192" s="193"/>
      <c r="C192" s="194"/>
      <c r="D192" s="194"/>
      <c r="E192" s="194"/>
    </row>
    <row r="193" spans="1:5" x14ac:dyDescent="0.3">
      <c r="A193" s="243"/>
      <c r="B193" s="193"/>
      <c r="C193" s="194"/>
      <c r="D193" s="194"/>
      <c r="E193" s="194"/>
    </row>
    <row r="194" spans="1:5" x14ac:dyDescent="0.3">
      <c r="A194" s="243"/>
      <c r="B194" s="193"/>
      <c r="C194" s="194"/>
      <c r="D194" s="194"/>
      <c r="E194" s="194"/>
    </row>
    <row r="195" spans="1:5" x14ac:dyDescent="0.3">
      <c r="A195" s="243"/>
      <c r="B195" s="193"/>
      <c r="C195" s="194"/>
      <c r="D195" s="194"/>
      <c r="E195" s="194"/>
    </row>
    <row r="196" spans="1:5" x14ac:dyDescent="0.3">
      <c r="A196" s="243"/>
      <c r="B196" s="193"/>
      <c r="C196" s="194"/>
      <c r="D196" s="194"/>
      <c r="E196" s="194"/>
    </row>
    <row r="197" spans="1:5" x14ac:dyDescent="0.3">
      <c r="A197" s="243"/>
      <c r="B197" s="193"/>
      <c r="C197" s="194"/>
      <c r="D197" s="194"/>
      <c r="E197" s="194"/>
    </row>
    <row r="198" spans="1:5" x14ac:dyDescent="0.3">
      <c r="A198" s="243"/>
      <c r="B198" s="193"/>
      <c r="C198" s="194"/>
      <c r="D198" s="194"/>
      <c r="E198" s="194"/>
    </row>
    <row r="199" spans="1:5" x14ac:dyDescent="0.3">
      <c r="A199" s="243"/>
      <c r="B199" s="193"/>
      <c r="C199" s="194"/>
      <c r="D199" s="194"/>
      <c r="E199" s="194"/>
    </row>
    <row r="200" spans="1:5" x14ac:dyDescent="0.3">
      <c r="A200" s="243"/>
      <c r="B200" s="193"/>
      <c r="C200" s="194"/>
      <c r="D200" s="194"/>
      <c r="E200" s="194"/>
    </row>
    <row r="201" spans="1:5" x14ac:dyDescent="0.3">
      <c r="A201" s="243"/>
      <c r="B201" s="193"/>
      <c r="C201" s="194"/>
      <c r="D201" s="194"/>
      <c r="E201" s="194"/>
    </row>
    <row r="202" spans="1:5" x14ac:dyDescent="0.3">
      <c r="A202" s="243"/>
      <c r="B202" s="193"/>
      <c r="C202" s="194"/>
      <c r="D202" s="194"/>
      <c r="E202" s="194"/>
    </row>
    <row r="203" spans="1:5" x14ac:dyDescent="0.3">
      <c r="A203" s="243"/>
      <c r="B203" s="193"/>
      <c r="C203" s="194"/>
      <c r="D203" s="194"/>
      <c r="E203" s="194"/>
    </row>
    <row r="204" spans="1:5" x14ac:dyDescent="0.3">
      <c r="A204" s="243"/>
      <c r="B204" s="193"/>
      <c r="C204" s="194"/>
      <c r="D204" s="194"/>
      <c r="E204" s="194"/>
    </row>
    <row r="205" spans="1:5" x14ac:dyDescent="0.3">
      <c r="A205" s="243"/>
      <c r="B205" s="193"/>
      <c r="C205" s="194"/>
      <c r="D205" s="194"/>
      <c r="E205" s="194"/>
    </row>
    <row r="206" spans="1:5" x14ac:dyDescent="0.3">
      <c r="A206" s="243"/>
      <c r="B206" s="193"/>
      <c r="C206" s="194"/>
      <c r="D206" s="194"/>
      <c r="E206" s="194"/>
    </row>
    <row r="207" spans="1:5" x14ac:dyDescent="0.3">
      <c r="A207" s="243"/>
      <c r="B207" s="193"/>
      <c r="C207" s="194"/>
      <c r="D207" s="194"/>
      <c r="E207" s="194"/>
    </row>
    <row r="208" spans="1:5" x14ac:dyDescent="0.3">
      <c r="A208" s="243"/>
      <c r="B208" s="193"/>
      <c r="C208" s="194"/>
      <c r="D208" s="194"/>
      <c r="E208" s="194"/>
    </row>
    <row r="209" spans="1:5" x14ac:dyDescent="0.3">
      <c r="A209" s="243"/>
      <c r="B209" s="193"/>
      <c r="C209" s="194"/>
      <c r="D209" s="194"/>
      <c r="E209" s="194"/>
    </row>
    <row r="210" spans="1:5" x14ac:dyDescent="0.3">
      <c r="A210" s="243"/>
      <c r="B210" s="193"/>
      <c r="C210" s="194"/>
      <c r="D210" s="194"/>
      <c r="E210" s="194"/>
    </row>
    <row r="211" spans="1:5" x14ac:dyDescent="0.3">
      <c r="A211" s="243"/>
      <c r="B211" s="193"/>
      <c r="C211" s="194"/>
      <c r="D211" s="194"/>
      <c r="E211" s="194"/>
    </row>
    <row r="212" spans="1:5" x14ac:dyDescent="0.3">
      <c r="A212" s="243"/>
      <c r="B212" s="193"/>
      <c r="C212" s="194"/>
      <c r="D212" s="194"/>
      <c r="E212" s="194"/>
    </row>
    <row r="213" spans="1:5" x14ac:dyDescent="0.3">
      <c r="A213" s="243"/>
      <c r="B213" s="193"/>
      <c r="C213" s="194"/>
      <c r="D213" s="194"/>
      <c r="E213" s="194"/>
    </row>
    <row r="214" spans="1:5" x14ac:dyDescent="0.3">
      <c r="A214" s="243"/>
      <c r="B214" s="193"/>
      <c r="C214" s="194"/>
      <c r="D214" s="194"/>
      <c r="E214" s="194"/>
    </row>
    <row r="215" spans="1:5" x14ac:dyDescent="0.3">
      <c r="A215" s="243"/>
      <c r="B215" s="193"/>
      <c r="C215" s="194"/>
      <c r="D215" s="194"/>
      <c r="E215" s="194"/>
    </row>
    <row r="216" spans="1:5" x14ac:dyDescent="0.3">
      <c r="A216" s="243"/>
      <c r="B216" s="193"/>
      <c r="C216" s="194"/>
      <c r="D216" s="194"/>
      <c r="E216" s="194"/>
    </row>
    <row r="217" spans="1:5" x14ac:dyDescent="0.3">
      <c r="A217" s="243"/>
      <c r="B217" s="193"/>
      <c r="C217" s="194"/>
      <c r="D217" s="194"/>
      <c r="E217" s="194"/>
    </row>
    <row r="218" spans="1:5" x14ac:dyDescent="0.3">
      <c r="A218" s="243"/>
      <c r="B218" s="193"/>
      <c r="C218" s="194"/>
      <c r="D218" s="194"/>
      <c r="E218" s="194"/>
    </row>
    <row r="219" spans="1:5" ht="13.8" customHeight="1" x14ac:dyDescent="0.3">
      <c r="A219" s="243"/>
      <c r="B219" s="193"/>
      <c r="C219" s="194"/>
      <c r="D219" s="194"/>
      <c r="E219" s="194"/>
    </row>
    <row r="220" spans="1:5" x14ac:dyDescent="0.3">
      <c r="A220" s="243"/>
      <c r="B220" s="193"/>
      <c r="C220" s="194"/>
      <c r="D220" s="194"/>
      <c r="E220" s="194"/>
    </row>
    <row r="221" spans="1:5" ht="22.8" customHeight="1" x14ac:dyDescent="0.3">
      <c r="A221" s="243"/>
      <c r="B221" s="193"/>
      <c r="C221" s="194"/>
      <c r="D221" s="194"/>
      <c r="E221" s="194"/>
    </row>
    <row r="222" spans="1:5" ht="22.8" customHeight="1" x14ac:dyDescent="0.3">
      <c r="A222" s="243"/>
      <c r="B222" s="193"/>
      <c r="C222" s="194"/>
      <c r="D222" s="194"/>
      <c r="E222" s="194"/>
    </row>
    <row r="223" spans="1:5" x14ac:dyDescent="0.3">
      <c r="A223" s="243"/>
      <c r="B223" s="193"/>
      <c r="C223" s="194"/>
      <c r="D223" s="194"/>
      <c r="E223" s="194"/>
    </row>
    <row r="224" spans="1:5" x14ac:dyDescent="0.3">
      <c r="A224" s="243"/>
      <c r="B224" s="193"/>
      <c r="C224" s="194"/>
      <c r="D224" s="194"/>
      <c r="E224" s="194"/>
    </row>
    <row r="225" spans="1:7" x14ac:dyDescent="0.3">
      <c r="A225" s="243"/>
      <c r="B225" s="193"/>
      <c r="C225" s="194"/>
      <c r="D225" s="194"/>
      <c r="E225" s="194"/>
    </row>
    <row r="226" spans="1:7" x14ac:dyDescent="0.3">
      <c r="A226" s="243"/>
      <c r="B226" s="193"/>
      <c r="C226" s="194"/>
      <c r="D226" s="194"/>
      <c r="E226" s="194"/>
    </row>
    <row r="227" spans="1:7" x14ac:dyDescent="0.3">
      <c r="A227" s="243"/>
      <c r="B227" s="193"/>
      <c r="C227" s="194"/>
      <c r="D227" s="194"/>
      <c r="E227" s="194"/>
    </row>
    <row r="228" spans="1:7" x14ac:dyDescent="0.3">
      <c r="A228" s="243"/>
      <c r="B228" s="193"/>
      <c r="C228" s="194"/>
      <c r="D228" s="194"/>
      <c r="E228" s="194"/>
    </row>
    <row r="229" spans="1:7" x14ac:dyDescent="0.3">
      <c r="A229" s="243"/>
      <c r="B229" s="193"/>
      <c r="C229" s="194"/>
      <c r="D229" s="194"/>
      <c r="E229" s="194"/>
    </row>
    <row r="230" spans="1:7" ht="15.6" x14ac:dyDescent="0.3">
      <c r="A230" s="268" t="s">
        <v>303</v>
      </c>
      <c r="B230" s="268"/>
      <c r="C230" s="268"/>
      <c r="D230" s="268"/>
      <c r="E230" s="268"/>
      <c r="F230" s="40"/>
      <c r="G230" s="40"/>
    </row>
    <row r="231" spans="1:7" x14ac:dyDescent="0.3">
      <c r="A231" s="40"/>
      <c r="B231" s="193"/>
      <c r="C231" s="194"/>
      <c r="D231" s="194"/>
      <c r="E231" s="194"/>
      <c r="F231" s="40"/>
      <c r="G231" s="40"/>
    </row>
    <row r="232" spans="1:7" ht="31.2" x14ac:dyDescent="0.3">
      <c r="A232" s="99" t="s">
        <v>265</v>
      </c>
      <c r="B232" s="60" t="s">
        <v>9</v>
      </c>
      <c r="C232" s="59" t="s">
        <v>191</v>
      </c>
      <c r="D232" s="59" t="s">
        <v>348</v>
      </c>
      <c r="E232" s="59"/>
    </row>
    <row r="233" spans="1:7" x14ac:dyDescent="0.3">
      <c r="A233" s="166"/>
      <c r="B233" s="44" t="s">
        <v>13</v>
      </c>
      <c r="C233" s="45">
        <f t="shared" ref="C233:E233" si="36">C234+C239</f>
        <v>1372821.38</v>
      </c>
      <c r="D233" s="45">
        <f t="shared" si="36"/>
        <v>1422821.38</v>
      </c>
      <c r="E233" s="45">
        <f t="shared" si="36"/>
        <v>0</v>
      </c>
    </row>
    <row r="234" spans="1:7" x14ac:dyDescent="0.3">
      <c r="A234" s="191">
        <v>9</v>
      </c>
      <c r="B234" s="35" t="s">
        <v>289</v>
      </c>
      <c r="C234" s="36">
        <f t="shared" ref="C234:E234" si="37">C235+C237</f>
        <v>1372821.38</v>
      </c>
      <c r="D234" s="36">
        <f t="shared" si="37"/>
        <v>1422821.38</v>
      </c>
      <c r="E234" s="36">
        <f t="shared" si="37"/>
        <v>0</v>
      </c>
    </row>
    <row r="235" spans="1:7" x14ac:dyDescent="0.3">
      <c r="A235" s="191">
        <v>91</v>
      </c>
      <c r="B235" s="33" t="s">
        <v>290</v>
      </c>
      <c r="C235" s="22">
        <f t="shared" ref="C235:E235" si="38">C236</f>
        <v>1306459.8899999999</v>
      </c>
      <c r="D235" s="22">
        <f t="shared" si="38"/>
        <v>1381459.89</v>
      </c>
      <c r="E235" s="22">
        <f t="shared" si="38"/>
        <v>0</v>
      </c>
    </row>
    <row r="236" spans="1:7" x14ac:dyDescent="0.3">
      <c r="A236" s="192">
        <v>912</v>
      </c>
      <c r="B236" s="10" t="s">
        <v>291</v>
      </c>
      <c r="C236" s="24">
        <v>1306459.8899999999</v>
      </c>
      <c r="D236" s="24">
        <v>1381459.89</v>
      </c>
      <c r="E236" s="24"/>
    </row>
    <row r="237" spans="1:7" x14ac:dyDescent="0.3">
      <c r="A237" s="191">
        <v>98</v>
      </c>
      <c r="B237" s="9" t="s">
        <v>292</v>
      </c>
      <c r="C237" s="22">
        <f t="shared" ref="C237:E237" si="39">C238</f>
        <v>66361.490000000005</v>
      </c>
      <c r="D237" s="22">
        <f t="shared" si="39"/>
        <v>41361.49</v>
      </c>
      <c r="E237" s="22">
        <f t="shared" si="39"/>
        <v>0</v>
      </c>
    </row>
    <row r="238" spans="1:7" x14ac:dyDescent="0.3">
      <c r="A238" s="192">
        <v>980</v>
      </c>
      <c r="B238" s="10" t="s">
        <v>292</v>
      </c>
      <c r="C238" s="24">
        <v>66361.490000000005</v>
      </c>
      <c r="D238" s="24">
        <v>41361.49</v>
      </c>
      <c r="E238" s="24"/>
    </row>
    <row r="239" spans="1:7" x14ac:dyDescent="0.3">
      <c r="A239" s="191">
        <v>10</v>
      </c>
      <c r="B239" s="173" t="s">
        <v>293</v>
      </c>
      <c r="C239" s="181">
        <f t="shared" ref="C239:E240" si="40">C240</f>
        <v>0</v>
      </c>
      <c r="D239" s="181">
        <f t="shared" si="40"/>
        <v>0</v>
      </c>
      <c r="E239" s="181">
        <f t="shared" si="40"/>
        <v>0</v>
      </c>
    </row>
    <row r="240" spans="1:7" x14ac:dyDescent="0.3">
      <c r="A240" s="191">
        <v>109</v>
      </c>
      <c r="B240" s="174" t="s">
        <v>294</v>
      </c>
      <c r="C240" s="182">
        <f t="shared" si="40"/>
        <v>0</v>
      </c>
      <c r="D240" s="182">
        <f t="shared" si="40"/>
        <v>0</v>
      </c>
      <c r="E240" s="182">
        <f t="shared" si="40"/>
        <v>0</v>
      </c>
    </row>
    <row r="241" spans="1:5" x14ac:dyDescent="0.3">
      <c r="A241" s="192">
        <v>1090</v>
      </c>
      <c r="B241" s="166" t="s">
        <v>294</v>
      </c>
      <c r="C241" s="183">
        <v>0</v>
      </c>
      <c r="D241" s="183">
        <v>0</v>
      </c>
      <c r="E241" s="183">
        <v>0</v>
      </c>
    </row>
  </sheetData>
  <mergeCells count="4">
    <mergeCell ref="A230:E230"/>
    <mergeCell ref="A142:E142"/>
    <mergeCell ref="A2:E2"/>
    <mergeCell ref="A4:E4"/>
  </mergeCells>
  <pageMargins left="0.7" right="0.7" top="0.75" bottom="0.75" header="0.3" footer="0.3"/>
  <pageSetup paperSize="9" scale="70" orientation="landscape" horizontalDpi="4294967293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topLeftCell="A29" workbookViewId="0">
      <selection activeCell="F32" sqref="F32"/>
    </sheetView>
  </sheetViews>
  <sheetFormatPr defaultRowHeight="14.4" x14ac:dyDescent="0.3"/>
  <cols>
    <col min="1" max="1" width="8.77734375" customWidth="1"/>
    <col min="2" max="2" width="42.77734375" customWidth="1"/>
    <col min="3" max="3" width="18.5546875" customWidth="1"/>
    <col min="4" max="4" width="17.44140625" customWidth="1"/>
    <col min="5" max="5" width="14.88671875" customWidth="1"/>
    <col min="6" max="6" width="16" customWidth="1"/>
    <col min="7" max="7" width="17.88671875" customWidth="1"/>
  </cols>
  <sheetData>
    <row r="1" spans="1:7" ht="15.6" x14ac:dyDescent="0.3">
      <c r="A1" s="195"/>
      <c r="B1" s="195"/>
      <c r="C1" s="195"/>
      <c r="D1" s="195"/>
      <c r="E1" s="195"/>
    </row>
    <row r="2" spans="1:7" ht="17.399999999999999" x14ac:dyDescent="0.3">
      <c r="A2" s="17"/>
      <c r="B2" s="17"/>
      <c r="C2" s="17"/>
      <c r="D2" s="17"/>
      <c r="E2" s="17"/>
    </row>
    <row r="3" spans="1:7" ht="15.6" customHeight="1" x14ac:dyDescent="0.3">
      <c r="A3" s="272" t="s">
        <v>100</v>
      </c>
      <c r="B3" s="272"/>
      <c r="C3" s="272"/>
      <c r="D3" s="272"/>
      <c r="E3" s="272"/>
      <c r="F3" s="272"/>
      <c r="G3" s="272"/>
    </row>
    <row r="4" spans="1:7" ht="15.6" customHeight="1" x14ac:dyDescent="0.3">
      <c r="A4" s="245" t="s">
        <v>295</v>
      </c>
      <c r="B4" s="245"/>
      <c r="C4" s="245"/>
      <c r="D4" s="245"/>
      <c r="E4" s="245"/>
      <c r="F4" s="245"/>
      <c r="G4" s="245"/>
    </row>
    <row r="5" spans="1:7" ht="17.399999999999999" x14ac:dyDescent="0.3">
      <c r="A5" s="17"/>
      <c r="B5" s="17"/>
      <c r="C5" s="17"/>
      <c r="D5" s="5"/>
      <c r="E5" s="5"/>
    </row>
    <row r="6" spans="1:7" ht="46.8" x14ac:dyDescent="0.3">
      <c r="A6" s="99" t="s">
        <v>265</v>
      </c>
      <c r="B6" s="60" t="s">
        <v>101</v>
      </c>
      <c r="C6" s="59" t="s">
        <v>183</v>
      </c>
      <c r="D6" s="59" t="s">
        <v>194</v>
      </c>
      <c r="E6" s="59" t="s">
        <v>191</v>
      </c>
      <c r="F6" s="59" t="s">
        <v>165</v>
      </c>
      <c r="G6" s="59" t="s">
        <v>192</v>
      </c>
    </row>
    <row r="7" spans="1:7" x14ac:dyDescent="0.3">
      <c r="A7" s="206">
        <v>1</v>
      </c>
      <c r="B7" s="206">
        <v>2</v>
      </c>
      <c r="C7" s="206">
        <v>3</v>
      </c>
      <c r="D7" s="206">
        <v>4</v>
      </c>
      <c r="E7" s="206">
        <v>5</v>
      </c>
      <c r="F7" s="206">
        <v>6</v>
      </c>
      <c r="G7" s="206">
        <v>7</v>
      </c>
    </row>
    <row r="8" spans="1:7" ht="24.75" customHeight="1" x14ac:dyDescent="0.3">
      <c r="A8" s="196">
        <v>8</v>
      </c>
      <c r="B8" s="196" t="s">
        <v>102</v>
      </c>
      <c r="C8" s="37"/>
      <c r="D8" s="37"/>
      <c r="E8" s="37"/>
      <c r="F8" s="166"/>
      <c r="G8" s="166"/>
    </row>
    <row r="9" spans="1:7" ht="19.5" customHeight="1" x14ac:dyDescent="0.3">
      <c r="A9" s="201">
        <v>84</v>
      </c>
      <c r="B9" s="197" t="s">
        <v>103</v>
      </c>
      <c r="C9" s="37"/>
      <c r="D9" s="37"/>
      <c r="E9" s="37"/>
      <c r="F9" s="166"/>
      <c r="G9" s="166"/>
    </row>
    <row r="10" spans="1:7" ht="25.5" customHeight="1" x14ac:dyDescent="0.3">
      <c r="A10" s="201" t="s">
        <v>298</v>
      </c>
      <c r="B10" s="198"/>
      <c r="C10" s="37"/>
      <c r="D10" s="37"/>
      <c r="E10" s="37"/>
      <c r="F10" s="166"/>
      <c r="G10" s="166"/>
    </row>
    <row r="11" spans="1:7" ht="28.5" customHeight="1" x14ac:dyDescent="0.3">
      <c r="A11" s="196">
        <v>5</v>
      </c>
      <c r="B11" s="199" t="s">
        <v>105</v>
      </c>
      <c r="C11" s="37"/>
      <c r="D11" s="37"/>
      <c r="E11" s="37"/>
      <c r="F11" s="166"/>
      <c r="G11" s="166"/>
    </row>
    <row r="12" spans="1:7" ht="29.25" customHeight="1" x14ac:dyDescent="0.3">
      <c r="A12" s="201">
        <v>54</v>
      </c>
      <c r="B12" s="200" t="s">
        <v>106</v>
      </c>
      <c r="C12" s="37"/>
      <c r="D12" s="37"/>
      <c r="E12" s="38"/>
      <c r="F12" s="166"/>
      <c r="G12" s="166"/>
    </row>
    <row r="13" spans="1:7" x14ac:dyDescent="0.3">
      <c r="A13" s="201" t="s">
        <v>298</v>
      </c>
      <c r="B13" s="199"/>
      <c r="C13" s="166"/>
      <c r="D13" s="166"/>
      <c r="E13" s="166"/>
      <c r="F13" s="166"/>
      <c r="G13" s="166"/>
    </row>
    <row r="15" spans="1:7" ht="15.6" x14ac:dyDescent="0.3">
      <c r="A15" s="273" t="s">
        <v>296</v>
      </c>
      <c r="B15" s="273"/>
      <c r="C15" s="273"/>
      <c r="D15" s="273"/>
      <c r="E15" s="273"/>
      <c r="F15" s="273"/>
      <c r="G15" s="273"/>
    </row>
    <row r="17" spans="1:7" ht="46.8" x14ac:dyDescent="0.3">
      <c r="A17" s="99" t="s">
        <v>265</v>
      </c>
      <c r="B17" s="60" t="s">
        <v>101</v>
      </c>
      <c r="C17" s="59" t="s">
        <v>183</v>
      </c>
      <c r="D17" s="59" t="s">
        <v>194</v>
      </c>
      <c r="E17" s="59" t="s">
        <v>191</v>
      </c>
      <c r="F17" s="59" t="s">
        <v>165</v>
      </c>
      <c r="G17" s="59" t="s">
        <v>192</v>
      </c>
    </row>
    <row r="18" spans="1:7" x14ac:dyDescent="0.3">
      <c r="A18" s="206">
        <v>1</v>
      </c>
      <c r="B18" s="206">
        <v>2</v>
      </c>
      <c r="C18" s="206">
        <v>3</v>
      </c>
      <c r="D18" s="206">
        <v>4</v>
      </c>
      <c r="E18" s="206">
        <v>5</v>
      </c>
      <c r="F18" s="206">
        <v>6</v>
      </c>
      <c r="G18" s="206">
        <v>7</v>
      </c>
    </row>
    <row r="19" spans="1:7" x14ac:dyDescent="0.3">
      <c r="A19" s="196">
        <v>8</v>
      </c>
      <c r="B19" s="196" t="s">
        <v>297</v>
      </c>
      <c r="C19" s="37"/>
      <c r="D19" s="37"/>
      <c r="E19" s="37"/>
      <c r="F19" s="166"/>
      <c r="G19" s="166"/>
    </row>
    <row r="20" spans="1:7" x14ac:dyDescent="0.3">
      <c r="A20" s="201">
        <v>81</v>
      </c>
      <c r="B20" s="197" t="s">
        <v>104</v>
      </c>
      <c r="C20" s="37"/>
      <c r="D20" s="37"/>
      <c r="E20" s="37"/>
      <c r="F20" s="166"/>
      <c r="G20" s="166"/>
    </row>
    <row r="21" spans="1:7" x14ac:dyDescent="0.3">
      <c r="A21" s="202" t="s">
        <v>298</v>
      </c>
      <c r="B21" s="197"/>
      <c r="C21" s="37"/>
      <c r="D21" s="37"/>
      <c r="E21" s="37"/>
      <c r="F21" s="166"/>
      <c r="G21" s="166"/>
    </row>
    <row r="22" spans="1:7" x14ac:dyDescent="0.3">
      <c r="A22" s="203"/>
      <c r="B22" s="204"/>
      <c r="C22" s="37"/>
      <c r="D22" s="37"/>
      <c r="E22" s="37"/>
      <c r="F22" s="166"/>
      <c r="G22" s="166"/>
    </row>
    <row r="23" spans="1:7" x14ac:dyDescent="0.3">
      <c r="A23" s="203"/>
      <c r="B23" s="196" t="s">
        <v>299</v>
      </c>
      <c r="C23" s="37"/>
      <c r="D23" s="37"/>
      <c r="E23" s="38"/>
      <c r="F23" s="166"/>
      <c r="G23" s="166"/>
    </row>
    <row r="24" spans="1:7" x14ac:dyDescent="0.3">
      <c r="A24" s="196">
        <v>1</v>
      </c>
      <c r="B24" s="196" t="s">
        <v>107</v>
      </c>
      <c r="C24" s="37"/>
      <c r="D24" s="37"/>
      <c r="E24" s="38"/>
      <c r="F24" s="166"/>
      <c r="G24" s="166"/>
    </row>
    <row r="25" spans="1:7" x14ac:dyDescent="0.3">
      <c r="A25" s="201">
        <v>11</v>
      </c>
      <c r="B25" s="197" t="s">
        <v>107</v>
      </c>
      <c r="C25" s="37"/>
      <c r="D25" s="37"/>
      <c r="E25" s="38"/>
      <c r="F25" s="166"/>
      <c r="G25" s="166"/>
    </row>
    <row r="26" spans="1:7" x14ac:dyDescent="0.3">
      <c r="A26" s="202" t="s">
        <v>298</v>
      </c>
      <c r="B26" s="205"/>
      <c r="C26" s="166"/>
      <c r="D26" s="166"/>
      <c r="E26" s="166"/>
      <c r="F26" s="166"/>
      <c r="G26" s="166"/>
    </row>
    <row r="27" spans="1:7" x14ac:dyDescent="0.3">
      <c r="A27" s="196">
        <v>3</v>
      </c>
      <c r="B27" s="196" t="s">
        <v>300</v>
      </c>
      <c r="C27" s="166"/>
      <c r="D27" s="166"/>
      <c r="E27" s="166"/>
      <c r="F27" s="166"/>
      <c r="G27" s="166"/>
    </row>
    <row r="28" spans="1:7" x14ac:dyDescent="0.3">
      <c r="A28" s="201">
        <v>31</v>
      </c>
      <c r="B28" s="197" t="s">
        <v>108</v>
      </c>
      <c r="C28" s="166"/>
      <c r="D28" s="166"/>
      <c r="E28" s="166"/>
      <c r="F28" s="166"/>
      <c r="G28" s="166"/>
    </row>
    <row r="29" spans="1:7" x14ac:dyDescent="0.3">
      <c r="A29" s="196">
        <v>4</v>
      </c>
      <c r="B29" s="196" t="s">
        <v>277</v>
      </c>
      <c r="C29" s="166"/>
      <c r="D29" s="166"/>
      <c r="E29" s="166"/>
      <c r="F29" s="166"/>
      <c r="G29" s="166"/>
    </row>
    <row r="30" spans="1:7" x14ac:dyDescent="0.3">
      <c r="A30" s="201">
        <v>43</v>
      </c>
      <c r="B30" s="197" t="s">
        <v>301</v>
      </c>
      <c r="C30" s="166"/>
      <c r="D30" s="166"/>
      <c r="E30" s="166"/>
      <c r="F30" s="166"/>
      <c r="G30" s="166"/>
    </row>
  </sheetData>
  <mergeCells count="3">
    <mergeCell ref="A3:G3"/>
    <mergeCell ref="A4:G4"/>
    <mergeCell ref="A15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7"/>
  <sheetViews>
    <sheetView topLeftCell="A5" zoomScale="82" zoomScaleNormal="82" workbookViewId="0">
      <pane ySplit="4" topLeftCell="A231" activePane="bottomLeft" state="frozen"/>
      <selection activeCell="A5" sqref="A5"/>
      <selection pane="bottomLeft" activeCell="F8" sqref="F8"/>
    </sheetView>
  </sheetViews>
  <sheetFormatPr defaultRowHeight="14.4" x14ac:dyDescent="0.3"/>
  <cols>
    <col min="1" max="1" width="9" bestFit="1" customWidth="1"/>
    <col min="2" max="2" width="8.44140625" bestFit="1" customWidth="1"/>
    <col min="3" max="3" width="7.6640625" customWidth="1"/>
    <col min="4" max="4" width="37.21875" customWidth="1"/>
    <col min="5" max="7" width="18.6640625" customWidth="1"/>
    <col min="8" max="8" width="10.109375" bestFit="1" customWidth="1"/>
  </cols>
  <sheetData>
    <row r="1" spans="1:8" s="29" customFormat="1" ht="42" customHeight="1" x14ac:dyDescent="0.3">
      <c r="A1" s="271" t="s">
        <v>182</v>
      </c>
      <c r="B1" s="271"/>
      <c r="C1" s="271"/>
      <c r="D1" s="271"/>
      <c r="E1" s="271"/>
      <c r="F1" s="271"/>
      <c r="G1" s="271"/>
      <c r="H1" s="271"/>
    </row>
    <row r="2" spans="1:8" s="29" customFormat="1" ht="15.6" x14ac:dyDescent="0.3">
      <c r="A2" s="46"/>
      <c r="B2" s="46"/>
      <c r="C2" s="46"/>
      <c r="D2" s="46"/>
      <c r="E2" s="50"/>
      <c r="F2" s="50"/>
      <c r="G2" s="46"/>
    </row>
    <row r="3" spans="1:8" s="29" customFormat="1" ht="18" customHeight="1" x14ac:dyDescent="0.3">
      <c r="A3" s="274" t="s">
        <v>14</v>
      </c>
      <c r="B3" s="313"/>
      <c r="C3" s="313"/>
      <c r="D3" s="313"/>
      <c r="E3" s="313"/>
      <c r="F3" s="313"/>
      <c r="G3" s="313"/>
    </row>
    <row r="4" spans="1:8" s="29" customFormat="1" ht="18" customHeight="1" x14ac:dyDescent="0.3">
      <c r="A4" s="122"/>
      <c r="B4" s="123"/>
      <c r="C4" s="123"/>
      <c r="D4" s="123"/>
      <c r="E4" s="123"/>
      <c r="F4" s="123"/>
      <c r="G4" s="123"/>
    </row>
    <row r="5" spans="1:8" s="29" customFormat="1" ht="18" customHeight="1" x14ac:dyDescent="0.3">
      <c r="A5" s="187"/>
      <c r="B5" s="188"/>
      <c r="C5" s="188"/>
      <c r="D5" s="188"/>
      <c r="E5" s="188"/>
      <c r="F5" s="188"/>
      <c r="G5" s="188"/>
    </row>
    <row r="6" spans="1:8" s="29" customFormat="1" ht="18" customHeight="1" x14ac:dyDescent="0.3">
      <c r="A6" s="274" t="s">
        <v>14</v>
      </c>
      <c r="B6" s="274"/>
      <c r="C6" s="274"/>
      <c r="D6" s="274"/>
      <c r="E6" s="274"/>
      <c r="F6" s="274"/>
      <c r="G6" s="274"/>
    </row>
    <row r="7" spans="1:8" s="29" customFormat="1" ht="18" customHeight="1" x14ac:dyDescent="0.3">
      <c r="A7" s="187"/>
      <c r="B7" s="188"/>
      <c r="C7" s="188"/>
      <c r="D7" s="188"/>
      <c r="E7" s="188"/>
      <c r="F7" s="188"/>
      <c r="G7" s="188"/>
    </row>
    <row r="8" spans="1:8" s="29" customFormat="1" ht="31.2" x14ac:dyDescent="0.3">
      <c r="A8" s="314" t="s">
        <v>16</v>
      </c>
      <c r="B8" s="315"/>
      <c r="C8" s="316"/>
      <c r="D8" s="51" t="s">
        <v>17</v>
      </c>
      <c r="E8" s="59" t="s">
        <v>191</v>
      </c>
      <c r="F8" s="59" t="s">
        <v>348</v>
      </c>
      <c r="G8" s="59"/>
    </row>
    <row r="9" spans="1:8" s="29" customFormat="1" ht="15.6" x14ac:dyDescent="0.3">
      <c r="A9" s="314" t="s">
        <v>193</v>
      </c>
      <c r="B9" s="329"/>
      <c r="C9" s="329"/>
      <c r="D9" s="330"/>
      <c r="E9" s="169">
        <f>E10+E17</f>
        <v>1372821.38</v>
      </c>
      <c r="F9" s="169">
        <f t="shared" ref="F9:G9" si="0">F10+F17</f>
        <v>1422821.38</v>
      </c>
      <c r="G9" s="169">
        <f t="shared" si="0"/>
        <v>0</v>
      </c>
    </row>
    <row r="10" spans="1:8" s="30" customFormat="1" ht="46.8" x14ac:dyDescent="0.3">
      <c r="A10" s="323" t="s">
        <v>184</v>
      </c>
      <c r="B10" s="323"/>
      <c r="C10" s="323"/>
      <c r="D10" s="157" t="s">
        <v>185</v>
      </c>
      <c r="E10" s="158">
        <f t="shared" ref="E10:G13" si="1">E11</f>
        <v>0</v>
      </c>
      <c r="F10" s="158">
        <f t="shared" si="1"/>
        <v>0</v>
      </c>
      <c r="G10" s="158">
        <f t="shared" si="1"/>
        <v>0</v>
      </c>
    </row>
    <row r="11" spans="1:8" s="30" customFormat="1" ht="21" customHeight="1" x14ac:dyDescent="0.3">
      <c r="A11" s="324" t="s">
        <v>186</v>
      </c>
      <c r="B11" s="324"/>
      <c r="C11" s="324"/>
      <c r="D11" s="159" t="s">
        <v>187</v>
      </c>
      <c r="E11" s="160">
        <f t="shared" si="1"/>
        <v>0</v>
      </c>
      <c r="F11" s="160">
        <f t="shared" si="1"/>
        <v>0</v>
      </c>
      <c r="G11" s="160">
        <f t="shared" si="1"/>
        <v>0</v>
      </c>
    </row>
    <row r="12" spans="1:8" s="30" customFormat="1" ht="21" customHeight="1" x14ac:dyDescent="0.3">
      <c r="A12" s="338" t="s">
        <v>206</v>
      </c>
      <c r="B12" s="339"/>
      <c r="C12" s="340"/>
      <c r="D12" s="178" t="s">
        <v>187</v>
      </c>
      <c r="E12" s="179">
        <f t="shared" si="1"/>
        <v>0</v>
      </c>
      <c r="F12" s="179">
        <f t="shared" si="1"/>
        <v>0</v>
      </c>
      <c r="G12" s="179">
        <f t="shared" si="1"/>
        <v>0</v>
      </c>
    </row>
    <row r="13" spans="1:8" s="25" customFormat="1" ht="39" customHeight="1" x14ac:dyDescent="0.3">
      <c r="A13" s="325" t="s">
        <v>238</v>
      </c>
      <c r="B13" s="325"/>
      <c r="C13" s="325"/>
      <c r="D13" s="161" t="s">
        <v>188</v>
      </c>
      <c r="E13" s="162">
        <f t="shared" si="1"/>
        <v>0</v>
      </c>
      <c r="F13" s="162">
        <f t="shared" si="1"/>
        <v>0</v>
      </c>
      <c r="G13" s="162">
        <f t="shared" si="1"/>
        <v>0</v>
      </c>
    </row>
    <row r="14" spans="1:8" s="49" customFormat="1" ht="21" customHeight="1" x14ac:dyDescent="0.3">
      <c r="A14" s="326" t="s">
        <v>308</v>
      </c>
      <c r="B14" s="326"/>
      <c r="C14" s="326"/>
      <c r="D14" s="163" t="s">
        <v>189</v>
      </c>
      <c r="E14" s="164">
        <f t="shared" ref="E14:G14" si="2">E16</f>
        <v>0</v>
      </c>
      <c r="F14" s="164">
        <f t="shared" si="2"/>
        <v>0</v>
      </c>
      <c r="G14" s="164">
        <f t="shared" si="2"/>
        <v>0</v>
      </c>
    </row>
    <row r="15" spans="1:8" s="25" customFormat="1" ht="31.2" x14ac:dyDescent="0.3">
      <c r="A15" s="327" t="s">
        <v>75</v>
      </c>
      <c r="B15" s="327"/>
      <c r="C15" s="327"/>
      <c r="D15" s="225" t="s">
        <v>190</v>
      </c>
      <c r="E15" s="226">
        <f t="shared" ref="E15:G15" si="3">E16</f>
        <v>0</v>
      </c>
      <c r="F15" s="226">
        <f t="shared" si="3"/>
        <v>0</v>
      </c>
      <c r="G15" s="226">
        <f t="shared" si="3"/>
        <v>0</v>
      </c>
    </row>
    <row r="16" spans="1:8" ht="15.6" x14ac:dyDescent="0.3">
      <c r="A16" s="328">
        <v>32251</v>
      </c>
      <c r="B16" s="328"/>
      <c r="C16" s="328"/>
      <c r="D16" s="165" t="s">
        <v>129</v>
      </c>
      <c r="E16" s="57">
        <v>0</v>
      </c>
      <c r="F16" s="57">
        <v>0</v>
      </c>
      <c r="G16" s="57"/>
    </row>
    <row r="17" spans="1:7" s="30" customFormat="1" ht="46.8" x14ac:dyDescent="0.3">
      <c r="A17" s="307" t="s">
        <v>174</v>
      </c>
      <c r="B17" s="308"/>
      <c r="C17" s="309"/>
      <c r="D17" s="152" t="s">
        <v>176</v>
      </c>
      <c r="E17" s="136">
        <f t="shared" ref="E17:G18" si="4">E18</f>
        <v>1372821.38</v>
      </c>
      <c r="F17" s="136">
        <f t="shared" si="4"/>
        <v>1422821.38</v>
      </c>
      <c r="G17" s="136">
        <f t="shared" si="4"/>
        <v>0</v>
      </c>
    </row>
    <row r="18" spans="1:7" s="30" customFormat="1" ht="21" customHeight="1" x14ac:dyDescent="0.3">
      <c r="A18" s="310" t="s">
        <v>175</v>
      </c>
      <c r="B18" s="311"/>
      <c r="C18" s="312"/>
      <c r="D18" s="153" t="s">
        <v>347</v>
      </c>
      <c r="E18" s="137">
        <f t="shared" si="4"/>
        <v>1372821.38</v>
      </c>
      <c r="F18" s="137">
        <f t="shared" si="4"/>
        <v>1422821.38</v>
      </c>
      <c r="G18" s="137">
        <f t="shared" si="4"/>
        <v>0</v>
      </c>
    </row>
    <row r="19" spans="1:7" s="30" customFormat="1" ht="21" customHeight="1" x14ac:dyDescent="0.3">
      <c r="A19" s="338" t="s">
        <v>207</v>
      </c>
      <c r="B19" s="339"/>
      <c r="C19" s="340"/>
      <c r="D19" s="178" t="s">
        <v>177</v>
      </c>
      <c r="E19" s="179">
        <f>E20+E83</f>
        <v>1372821.38</v>
      </c>
      <c r="F19" s="179">
        <f t="shared" ref="F19:G19" si="5">F20+F83</f>
        <v>1422821.38</v>
      </c>
      <c r="G19" s="179">
        <f t="shared" si="5"/>
        <v>0</v>
      </c>
    </row>
    <row r="20" spans="1:7" s="25" customFormat="1" ht="31.2" x14ac:dyDescent="0.3">
      <c r="A20" s="320" t="s">
        <v>242</v>
      </c>
      <c r="B20" s="321"/>
      <c r="C20" s="322"/>
      <c r="D20" s="139" t="s">
        <v>93</v>
      </c>
      <c r="E20" s="140">
        <f t="shared" ref="E20:G20" si="6">E21+E75</f>
        <v>42941.89</v>
      </c>
      <c r="F20" s="140">
        <f t="shared" si="6"/>
        <v>42941.89</v>
      </c>
      <c r="G20" s="140">
        <f t="shared" si="6"/>
        <v>0</v>
      </c>
    </row>
    <row r="21" spans="1:7" s="25" customFormat="1" ht="34.950000000000003" customHeight="1" x14ac:dyDescent="0.3">
      <c r="A21" s="287" t="s">
        <v>263</v>
      </c>
      <c r="B21" s="288"/>
      <c r="C21" s="289"/>
      <c r="D21" s="141" t="s">
        <v>94</v>
      </c>
      <c r="E21" s="142">
        <f t="shared" ref="E21:G21" si="7">E22</f>
        <v>42941.89</v>
      </c>
      <c r="F21" s="142">
        <f t="shared" si="7"/>
        <v>42941.89</v>
      </c>
      <c r="G21" s="142">
        <f t="shared" si="7"/>
        <v>0</v>
      </c>
    </row>
    <row r="22" spans="1:7" s="25" customFormat="1" ht="34.950000000000003" customHeight="1" x14ac:dyDescent="0.3">
      <c r="A22" s="293" t="s">
        <v>312</v>
      </c>
      <c r="B22" s="294"/>
      <c r="C22" s="295"/>
      <c r="D22" s="227" t="s">
        <v>208</v>
      </c>
      <c r="E22" s="52">
        <f t="shared" ref="E22:G22" si="8">E23</f>
        <v>42941.89</v>
      </c>
      <c r="F22" s="52">
        <f t="shared" si="8"/>
        <v>42941.89</v>
      </c>
      <c r="G22" s="52">
        <f t="shared" si="8"/>
        <v>0</v>
      </c>
    </row>
    <row r="23" spans="1:7" s="25" customFormat="1" ht="15.6" x14ac:dyDescent="0.3">
      <c r="A23" s="290" t="s">
        <v>317</v>
      </c>
      <c r="B23" s="291"/>
      <c r="C23" s="292"/>
      <c r="D23" s="223" t="s">
        <v>313</v>
      </c>
      <c r="E23" s="224">
        <f t="shared" ref="E23:G23" si="9">E24</f>
        <v>42941.89</v>
      </c>
      <c r="F23" s="224">
        <f t="shared" si="9"/>
        <v>42941.89</v>
      </c>
      <c r="G23" s="224">
        <f t="shared" si="9"/>
        <v>0</v>
      </c>
    </row>
    <row r="24" spans="1:7" s="25" customFormat="1" ht="15.6" x14ac:dyDescent="0.3">
      <c r="A24" s="281">
        <v>3</v>
      </c>
      <c r="B24" s="282"/>
      <c r="C24" s="283"/>
      <c r="D24" s="53" t="s">
        <v>10</v>
      </c>
      <c r="E24" s="54">
        <f>E25+E71</f>
        <v>42941.89</v>
      </c>
      <c r="F24" s="54">
        <f>F25+F71</f>
        <v>42941.89</v>
      </c>
      <c r="G24" s="54">
        <f>G25+G71</f>
        <v>0</v>
      </c>
    </row>
    <row r="25" spans="1:7" s="25" customFormat="1" ht="15.6" x14ac:dyDescent="0.3">
      <c r="A25" s="275">
        <v>32</v>
      </c>
      <c r="B25" s="276"/>
      <c r="C25" s="277"/>
      <c r="D25" s="53" t="s">
        <v>18</v>
      </c>
      <c r="E25" s="54">
        <f>SUM(E26+E32+E47+E66)</f>
        <v>42121.89</v>
      </c>
      <c r="F25" s="54">
        <f>SUM(F26+F32+F47+F66)</f>
        <v>42121.89</v>
      </c>
      <c r="G25" s="54">
        <f>SUM(G26+G32+G47+G66)</f>
        <v>0</v>
      </c>
    </row>
    <row r="26" spans="1:7" s="25" customFormat="1" ht="16.2" customHeight="1" x14ac:dyDescent="0.3">
      <c r="A26" s="275">
        <v>321</v>
      </c>
      <c r="B26" s="276"/>
      <c r="C26" s="277"/>
      <c r="D26" s="53" t="s">
        <v>45</v>
      </c>
      <c r="E26" s="54">
        <f t="shared" ref="E26:G26" si="10">E27+E28+E29+E30+E31</f>
        <v>4361.54</v>
      </c>
      <c r="F26" s="54">
        <f t="shared" si="10"/>
        <v>4361.54</v>
      </c>
      <c r="G26" s="54">
        <f t="shared" si="10"/>
        <v>0</v>
      </c>
    </row>
    <row r="27" spans="1:7" ht="15.6" x14ac:dyDescent="0.3">
      <c r="A27" s="278">
        <v>32111</v>
      </c>
      <c r="B27" s="279"/>
      <c r="C27" s="280"/>
      <c r="D27" s="55" t="s">
        <v>211</v>
      </c>
      <c r="E27" s="57">
        <v>750</v>
      </c>
      <c r="F27" s="57">
        <v>750</v>
      </c>
      <c r="G27" s="57"/>
    </row>
    <row r="28" spans="1:7" ht="30" x14ac:dyDescent="0.3">
      <c r="A28" s="278">
        <v>32113</v>
      </c>
      <c r="B28" s="279"/>
      <c r="C28" s="280"/>
      <c r="D28" s="177" t="s">
        <v>212</v>
      </c>
      <c r="E28" s="57">
        <v>0</v>
      </c>
      <c r="F28" s="57">
        <v>0</v>
      </c>
      <c r="G28" s="57"/>
    </row>
    <row r="29" spans="1:7" ht="30" x14ac:dyDescent="0.3">
      <c r="A29" s="278">
        <v>32115</v>
      </c>
      <c r="B29" s="279"/>
      <c r="C29" s="280"/>
      <c r="D29" s="177" t="s">
        <v>213</v>
      </c>
      <c r="E29" s="57">
        <v>192</v>
      </c>
      <c r="F29" s="57">
        <v>192</v>
      </c>
      <c r="G29" s="57"/>
    </row>
    <row r="30" spans="1:7" ht="15.6" customHeight="1" x14ac:dyDescent="0.3">
      <c r="A30" s="278">
        <v>32131</v>
      </c>
      <c r="B30" s="279"/>
      <c r="C30" s="280"/>
      <c r="D30" s="55" t="s">
        <v>54</v>
      </c>
      <c r="E30" s="57">
        <v>3269.54</v>
      </c>
      <c r="F30" s="57">
        <v>3269.54</v>
      </c>
      <c r="G30" s="57"/>
    </row>
    <row r="31" spans="1:7" ht="30" x14ac:dyDescent="0.3">
      <c r="A31" s="278">
        <v>32149</v>
      </c>
      <c r="B31" s="279"/>
      <c r="C31" s="280"/>
      <c r="D31" s="55" t="s">
        <v>55</v>
      </c>
      <c r="E31" s="57">
        <v>150</v>
      </c>
      <c r="F31" s="57">
        <v>150</v>
      </c>
      <c r="G31" s="57"/>
    </row>
    <row r="32" spans="1:7" s="25" customFormat="1" ht="21" customHeight="1" x14ac:dyDescent="0.3">
      <c r="A32" s="275">
        <v>322</v>
      </c>
      <c r="B32" s="276"/>
      <c r="C32" s="277"/>
      <c r="D32" s="53" t="s">
        <v>47</v>
      </c>
      <c r="E32" s="54">
        <f t="shared" ref="E32:G32" si="11">SUM(E33:E46)</f>
        <v>23305.35</v>
      </c>
      <c r="F32" s="54">
        <f t="shared" si="11"/>
        <v>23305.35</v>
      </c>
      <c r="G32" s="54">
        <f t="shared" si="11"/>
        <v>0</v>
      </c>
    </row>
    <row r="33" spans="1:8" ht="15.6" x14ac:dyDescent="0.3">
      <c r="A33" s="278">
        <v>32211</v>
      </c>
      <c r="B33" s="279"/>
      <c r="C33" s="280"/>
      <c r="D33" s="55" t="s">
        <v>56</v>
      </c>
      <c r="E33" s="57">
        <v>1400</v>
      </c>
      <c r="F33" s="57">
        <v>1400</v>
      </c>
      <c r="G33" s="57"/>
    </row>
    <row r="34" spans="1:8" ht="20.399999999999999" customHeight="1" x14ac:dyDescent="0.3">
      <c r="A34" s="278">
        <v>32212</v>
      </c>
      <c r="B34" s="279"/>
      <c r="C34" s="280"/>
      <c r="D34" s="177" t="s">
        <v>214</v>
      </c>
      <c r="E34" s="57">
        <v>150</v>
      </c>
      <c r="F34" s="57">
        <v>150</v>
      </c>
      <c r="G34" s="57"/>
    </row>
    <row r="35" spans="1:8" ht="20.399999999999999" customHeight="1" x14ac:dyDescent="0.3">
      <c r="A35" s="278">
        <v>32214</v>
      </c>
      <c r="B35" s="279"/>
      <c r="C35" s="280"/>
      <c r="D35" s="177" t="s">
        <v>215</v>
      </c>
      <c r="E35" s="57">
        <v>3000</v>
      </c>
      <c r="F35" s="57">
        <v>3000</v>
      </c>
      <c r="G35" s="57"/>
    </row>
    <row r="36" spans="1:8" ht="30" customHeight="1" x14ac:dyDescent="0.3">
      <c r="A36" s="278">
        <v>32216</v>
      </c>
      <c r="B36" s="279"/>
      <c r="C36" s="280"/>
      <c r="D36" s="177" t="s">
        <v>216</v>
      </c>
      <c r="E36" s="57">
        <v>1800</v>
      </c>
      <c r="F36" s="57">
        <v>1800</v>
      </c>
      <c r="G36" s="57"/>
    </row>
    <row r="37" spans="1:8" ht="15.6" x14ac:dyDescent="0.3">
      <c r="A37" s="278">
        <v>32219</v>
      </c>
      <c r="B37" s="279"/>
      <c r="C37" s="280"/>
      <c r="D37" s="55" t="s">
        <v>96</v>
      </c>
      <c r="E37" s="57">
        <v>180</v>
      </c>
      <c r="F37" s="57">
        <v>180</v>
      </c>
      <c r="G37" s="57"/>
    </row>
    <row r="38" spans="1:8" ht="15.6" x14ac:dyDescent="0.3">
      <c r="A38" s="278">
        <v>32231</v>
      </c>
      <c r="B38" s="279"/>
      <c r="C38" s="280"/>
      <c r="D38" s="55" t="s">
        <v>97</v>
      </c>
      <c r="E38" s="57">
        <v>6325.35</v>
      </c>
      <c r="F38" s="57">
        <v>6325.35</v>
      </c>
      <c r="G38" s="57"/>
    </row>
    <row r="39" spans="1:8" ht="15.6" x14ac:dyDescent="0.3">
      <c r="A39" s="278">
        <v>32233</v>
      </c>
      <c r="B39" s="279"/>
      <c r="C39" s="280"/>
      <c r="D39" s="55" t="s">
        <v>98</v>
      </c>
      <c r="E39" s="57">
        <v>8000</v>
      </c>
      <c r="F39" s="57">
        <v>8000</v>
      </c>
      <c r="G39" s="57"/>
    </row>
    <row r="40" spans="1:8" ht="15.6" x14ac:dyDescent="0.3">
      <c r="A40" s="278">
        <v>32234</v>
      </c>
      <c r="B40" s="279"/>
      <c r="C40" s="280"/>
      <c r="D40" s="55" t="s">
        <v>99</v>
      </c>
      <c r="E40" s="57">
        <v>100</v>
      </c>
      <c r="F40" s="57">
        <v>100</v>
      </c>
      <c r="G40" s="57"/>
    </row>
    <row r="41" spans="1:8" ht="30" x14ac:dyDescent="0.3">
      <c r="A41" s="278">
        <v>32241</v>
      </c>
      <c r="B41" s="279"/>
      <c r="C41" s="280"/>
      <c r="D41" s="177" t="s">
        <v>217</v>
      </c>
      <c r="E41" s="57">
        <v>400</v>
      </c>
      <c r="F41" s="57">
        <v>400</v>
      </c>
      <c r="G41" s="57"/>
    </row>
    <row r="42" spans="1:8" ht="30" x14ac:dyDescent="0.3">
      <c r="A42" s="278">
        <v>32242</v>
      </c>
      <c r="B42" s="279"/>
      <c r="C42" s="280"/>
      <c r="D42" s="177" t="s">
        <v>218</v>
      </c>
      <c r="E42" s="57">
        <v>1400</v>
      </c>
      <c r="F42" s="57">
        <v>1400</v>
      </c>
      <c r="G42" s="57"/>
    </row>
    <row r="43" spans="1:8" ht="31.2" customHeight="1" x14ac:dyDescent="0.3">
      <c r="A43" s="278">
        <v>32243</v>
      </c>
      <c r="B43" s="279"/>
      <c r="C43" s="280"/>
      <c r="D43" s="177" t="s">
        <v>219</v>
      </c>
      <c r="E43" s="57">
        <v>200</v>
      </c>
      <c r="F43" s="57">
        <v>200</v>
      </c>
      <c r="G43" s="57"/>
    </row>
    <row r="44" spans="1:8" ht="30" x14ac:dyDescent="0.3">
      <c r="A44" s="278">
        <v>32244</v>
      </c>
      <c r="B44" s="279"/>
      <c r="C44" s="280"/>
      <c r="D44" s="55" t="s">
        <v>220</v>
      </c>
      <c r="E44" s="57">
        <v>0</v>
      </c>
      <c r="F44" s="57">
        <v>0</v>
      </c>
      <c r="G44" s="57"/>
    </row>
    <row r="45" spans="1:8" ht="15.6" x14ac:dyDescent="0.3">
      <c r="A45" s="278">
        <v>32251</v>
      </c>
      <c r="B45" s="279"/>
      <c r="C45" s="280"/>
      <c r="D45" s="55" t="s">
        <v>129</v>
      </c>
      <c r="E45" s="57">
        <v>150</v>
      </c>
      <c r="F45" s="57">
        <v>150</v>
      </c>
      <c r="G45" s="57"/>
      <c r="H45" s="28"/>
    </row>
    <row r="46" spans="1:8" ht="30" x14ac:dyDescent="0.3">
      <c r="A46" s="278">
        <v>32271</v>
      </c>
      <c r="B46" s="279"/>
      <c r="C46" s="280"/>
      <c r="D46" s="55" t="s">
        <v>77</v>
      </c>
      <c r="E46" s="57">
        <v>200</v>
      </c>
      <c r="F46" s="57">
        <v>200</v>
      </c>
      <c r="G46" s="57"/>
    </row>
    <row r="47" spans="1:8" s="25" customFormat="1" ht="17.399999999999999" customHeight="1" x14ac:dyDescent="0.3">
      <c r="A47" s="275">
        <v>323</v>
      </c>
      <c r="B47" s="276"/>
      <c r="C47" s="277"/>
      <c r="D47" s="53" t="s">
        <v>58</v>
      </c>
      <c r="E47" s="54">
        <f>SUM(E48:E65)</f>
        <v>12700</v>
      </c>
      <c r="F47" s="54">
        <f>SUM(F48:F65)</f>
        <v>12700</v>
      </c>
      <c r="G47" s="54">
        <f>SUM(G48:G65)</f>
        <v>0</v>
      </c>
    </row>
    <row r="48" spans="1:8" ht="15.6" customHeight="1" x14ac:dyDescent="0.3">
      <c r="A48" s="278">
        <v>32311</v>
      </c>
      <c r="B48" s="279"/>
      <c r="C48" s="280"/>
      <c r="D48" s="55" t="s">
        <v>78</v>
      </c>
      <c r="E48" s="57">
        <v>1210</v>
      </c>
      <c r="F48" s="57">
        <v>1210</v>
      </c>
      <c r="G48" s="57"/>
    </row>
    <row r="49" spans="1:7" ht="15.6" customHeight="1" x14ac:dyDescent="0.3">
      <c r="A49" s="278">
        <v>32313</v>
      </c>
      <c r="B49" s="279"/>
      <c r="C49" s="280"/>
      <c r="D49" s="55" t="s">
        <v>109</v>
      </c>
      <c r="E49" s="57">
        <v>400</v>
      </c>
      <c r="F49" s="57">
        <v>400</v>
      </c>
      <c r="G49" s="57"/>
    </row>
    <row r="50" spans="1:7" ht="32.4" customHeight="1" x14ac:dyDescent="0.3">
      <c r="A50" s="278">
        <v>32321</v>
      </c>
      <c r="B50" s="279"/>
      <c r="C50" s="280"/>
      <c r="D50" s="177" t="s">
        <v>221</v>
      </c>
      <c r="E50" s="57">
        <v>950</v>
      </c>
      <c r="F50" s="57">
        <v>950</v>
      </c>
      <c r="G50" s="57"/>
    </row>
    <row r="51" spans="1:7" ht="32.4" customHeight="1" x14ac:dyDescent="0.3">
      <c r="A51" s="278">
        <v>32322</v>
      </c>
      <c r="B51" s="279"/>
      <c r="C51" s="280"/>
      <c r="D51" s="177" t="s">
        <v>222</v>
      </c>
      <c r="E51" s="57">
        <v>530</v>
      </c>
      <c r="F51" s="57">
        <v>530</v>
      </c>
      <c r="G51" s="57"/>
    </row>
    <row r="52" spans="1:7" ht="32.4" customHeight="1" x14ac:dyDescent="0.3">
      <c r="A52" s="278">
        <v>32323</v>
      </c>
      <c r="B52" s="279"/>
      <c r="C52" s="280"/>
      <c r="D52" s="177" t="s">
        <v>223</v>
      </c>
      <c r="E52" s="57">
        <v>150</v>
      </c>
      <c r="F52" s="57">
        <v>150</v>
      </c>
      <c r="G52" s="57"/>
    </row>
    <row r="53" spans="1:7" ht="28.2" customHeight="1" x14ac:dyDescent="0.3">
      <c r="A53" s="278">
        <v>32329</v>
      </c>
      <c r="B53" s="279"/>
      <c r="C53" s="280"/>
      <c r="D53" s="55" t="s">
        <v>224</v>
      </c>
      <c r="E53" s="57">
        <v>0</v>
      </c>
      <c r="F53" s="57">
        <v>0</v>
      </c>
      <c r="G53" s="57"/>
    </row>
    <row r="54" spans="1:7" ht="19.95" customHeight="1" x14ac:dyDescent="0.3">
      <c r="A54" s="278">
        <v>32341</v>
      </c>
      <c r="B54" s="279"/>
      <c r="C54" s="280"/>
      <c r="D54" s="177" t="s">
        <v>225</v>
      </c>
      <c r="E54" s="57">
        <v>1200</v>
      </c>
      <c r="F54" s="57">
        <v>1200</v>
      </c>
      <c r="G54" s="57"/>
    </row>
    <row r="55" spans="1:7" ht="28.2" customHeight="1" x14ac:dyDescent="0.3">
      <c r="A55" s="278">
        <v>32342</v>
      </c>
      <c r="B55" s="279"/>
      <c r="C55" s="280"/>
      <c r="D55" s="177" t="s">
        <v>226</v>
      </c>
      <c r="E55" s="57">
        <v>760</v>
      </c>
      <c r="F55" s="57">
        <v>760</v>
      </c>
      <c r="G55" s="57"/>
    </row>
    <row r="56" spans="1:7" ht="28.2" customHeight="1" x14ac:dyDescent="0.3">
      <c r="A56" s="278">
        <v>32343</v>
      </c>
      <c r="B56" s="279"/>
      <c r="C56" s="280"/>
      <c r="D56" s="177" t="s">
        <v>227</v>
      </c>
      <c r="E56" s="57">
        <v>300</v>
      </c>
      <c r="F56" s="57">
        <v>300</v>
      </c>
      <c r="G56" s="57"/>
    </row>
    <row r="57" spans="1:7" ht="28.2" customHeight="1" x14ac:dyDescent="0.3">
      <c r="A57" s="278">
        <v>32344</v>
      </c>
      <c r="B57" s="279"/>
      <c r="C57" s="280"/>
      <c r="D57" s="177" t="s">
        <v>228</v>
      </c>
      <c r="E57" s="57">
        <v>400</v>
      </c>
      <c r="F57" s="57">
        <v>400</v>
      </c>
      <c r="G57" s="57"/>
    </row>
    <row r="58" spans="1:7" ht="15.6" customHeight="1" x14ac:dyDescent="0.3">
      <c r="A58" s="278">
        <v>32349</v>
      </c>
      <c r="B58" s="279"/>
      <c r="C58" s="280"/>
      <c r="D58" s="55" t="s">
        <v>229</v>
      </c>
      <c r="E58" s="57">
        <v>940</v>
      </c>
      <c r="F58" s="57">
        <v>940</v>
      </c>
      <c r="G58" s="57"/>
    </row>
    <row r="59" spans="1:7" ht="15.6" customHeight="1" x14ac:dyDescent="0.3">
      <c r="A59" s="278">
        <v>32361</v>
      </c>
      <c r="B59" s="279"/>
      <c r="C59" s="280"/>
      <c r="D59" s="55" t="s">
        <v>69</v>
      </c>
      <c r="E59" s="57">
        <v>2300</v>
      </c>
      <c r="F59" s="57">
        <v>2300</v>
      </c>
      <c r="G59" s="57"/>
    </row>
    <row r="60" spans="1:7" ht="15.6" customHeight="1" x14ac:dyDescent="0.3">
      <c r="A60" s="278">
        <v>32369</v>
      </c>
      <c r="B60" s="279"/>
      <c r="C60" s="280"/>
      <c r="D60" s="55" t="s">
        <v>146</v>
      </c>
      <c r="E60" s="57">
        <v>210</v>
      </c>
      <c r="F60" s="57">
        <v>210</v>
      </c>
      <c r="G60" s="57"/>
    </row>
    <row r="61" spans="1:7" ht="15.6" customHeight="1" x14ac:dyDescent="0.3">
      <c r="A61" s="278">
        <v>32372</v>
      </c>
      <c r="B61" s="279"/>
      <c r="C61" s="280"/>
      <c r="D61" s="55" t="s">
        <v>153</v>
      </c>
      <c r="E61" s="57">
        <v>0</v>
      </c>
      <c r="F61" s="57">
        <v>0</v>
      </c>
      <c r="G61" s="57"/>
    </row>
    <row r="62" spans="1:7" ht="15.6" customHeight="1" x14ac:dyDescent="0.3">
      <c r="A62" s="278">
        <v>32381</v>
      </c>
      <c r="B62" s="279"/>
      <c r="C62" s="280"/>
      <c r="D62" s="180" t="s">
        <v>244</v>
      </c>
      <c r="E62" s="57">
        <v>1400</v>
      </c>
      <c r="F62" s="57">
        <v>1400</v>
      </c>
      <c r="G62" s="57"/>
    </row>
    <row r="63" spans="1:7" ht="15.6" customHeight="1" x14ac:dyDescent="0.3">
      <c r="A63" s="278">
        <v>32389</v>
      </c>
      <c r="B63" s="279"/>
      <c r="C63" s="280"/>
      <c r="D63" s="55" t="s">
        <v>71</v>
      </c>
      <c r="E63" s="57">
        <v>680</v>
      </c>
      <c r="F63" s="57">
        <v>680</v>
      </c>
      <c r="G63" s="57"/>
    </row>
    <row r="64" spans="1:7" ht="27.6" customHeight="1" x14ac:dyDescent="0.3">
      <c r="A64" s="278">
        <v>32394</v>
      </c>
      <c r="B64" s="279"/>
      <c r="C64" s="280"/>
      <c r="D64" s="177" t="s">
        <v>230</v>
      </c>
      <c r="E64" s="57">
        <v>150</v>
      </c>
      <c r="F64" s="57">
        <v>150</v>
      </c>
      <c r="G64" s="57"/>
    </row>
    <row r="65" spans="1:7" ht="15.6" customHeight="1" x14ac:dyDescent="0.3">
      <c r="A65" s="278">
        <v>32399</v>
      </c>
      <c r="B65" s="279"/>
      <c r="C65" s="280"/>
      <c r="D65" s="55" t="s">
        <v>72</v>
      </c>
      <c r="E65" s="57">
        <v>1120</v>
      </c>
      <c r="F65" s="57">
        <v>1120</v>
      </c>
      <c r="G65" s="57"/>
    </row>
    <row r="66" spans="1:7" s="25" customFormat="1" ht="30" customHeight="1" x14ac:dyDescent="0.3">
      <c r="A66" s="275">
        <v>329</v>
      </c>
      <c r="B66" s="276"/>
      <c r="C66" s="277"/>
      <c r="D66" s="53" t="s">
        <v>49</v>
      </c>
      <c r="E66" s="54">
        <f t="shared" ref="E66:G66" si="12">SUM(E67:E70)</f>
        <v>1755</v>
      </c>
      <c r="F66" s="54">
        <f t="shared" si="12"/>
        <v>1755</v>
      </c>
      <c r="G66" s="54">
        <f t="shared" si="12"/>
        <v>0</v>
      </c>
    </row>
    <row r="67" spans="1:7" s="23" customFormat="1" ht="30" customHeight="1" x14ac:dyDescent="0.3">
      <c r="A67" s="278">
        <v>32921</v>
      </c>
      <c r="B67" s="279"/>
      <c r="C67" s="280"/>
      <c r="D67" s="177" t="s">
        <v>231</v>
      </c>
      <c r="E67" s="56">
        <v>250</v>
      </c>
      <c r="F67" s="56">
        <v>250</v>
      </c>
      <c r="G67" s="56"/>
    </row>
    <row r="68" spans="1:7" ht="15.6" x14ac:dyDescent="0.3">
      <c r="A68" s="278">
        <v>32922</v>
      </c>
      <c r="B68" s="279"/>
      <c r="C68" s="280"/>
      <c r="D68" s="55" t="s">
        <v>111</v>
      </c>
      <c r="E68" s="57">
        <v>880</v>
      </c>
      <c r="F68" s="57">
        <v>880</v>
      </c>
      <c r="G68" s="57"/>
    </row>
    <row r="69" spans="1:7" ht="15.6" x14ac:dyDescent="0.3">
      <c r="A69" s="278">
        <v>32941</v>
      </c>
      <c r="B69" s="279"/>
      <c r="C69" s="280"/>
      <c r="D69" s="55" t="s">
        <v>112</v>
      </c>
      <c r="E69" s="57">
        <v>165</v>
      </c>
      <c r="F69" s="57">
        <v>165</v>
      </c>
      <c r="G69" s="57"/>
    </row>
    <row r="70" spans="1:7" ht="30" x14ac:dyDescent="0.3">
      <c r="A70" s="278">
        <v>32999</v>
      </c>
      <c r="B70" s="279"/>
      <c r="C70" s="280"/>
      <c r="D70" s="55" t="s">
        <v>49</v>
      </c>
      <c r="E70" s="57">
        <v>460</v>
      </c>
      <c r="F70" s="57">
        <v>460</v>
      </c>
      <c r="G70" s="57"/>
    </row>
    <row r="71" spans="1:7" s="25" customFormat="1" ht="15.6" x14ac:dyDescent="0.3">
      <c r="A71" s="275">
        <v>34</v>
      </c>
      <c r="B71" s="276"/>
      <c r="C71" s="277"/>
      <c r="D71" s="53" t="s">
        <v>50</v>
      </c>
      <c r="E71" s="54">
        <f t="shared" ref="E71:G71" si="13">SUM(E72)</f>
        <v>820</v>
      </c>
      <c r="F71" s="54">
        <f t="shared" si="13"/>
        <v>820</v>
      </c>
      <c r="G71" s="54">
        <f t="shared" si="13"/>
        <v>0</v>
      </c>
    </row>
    <row r="72" spans="1:7" s="25" customFormat="1" ht="17.399999999999999" customHeight="1" x14ac:dyDescent="0.3">
      <c r="A72" s="275">
        <v>343</v>
      </c>
      <c r="B72" s="276"/>
      <c r="C72" s="277"/>
      <c r="D72" s="53" t="s">
        <v>51</v>
      </c>
      <c r="E72" s="54">
        <f t="shared" ref="E72:G72" si="14">E73+E74</f>
        <v>820</v>
      </c>
      <c r="F72" s="54">
        <f t="shared" si="14"/>
        <v>820</v>
      </c>
      <c r="G72" s="54">
        <f t="shared" si="14"/>
        <v>0</v>
      </c>
    </row>
    <row r="73" spans="1:7" ht="30" x14ac:dyDescent="0.3">
      <c r="A73" s="278">
        <v>34311</v>
      </c>
      <c r="B73" s="279"/>
      <c r="C73" s="280"/>
      <c r="D73" s="55" t="s">
        <v>74</v>
      </c>
      <c r="E73" s="57">
        <v>800</v>
      </c>
      <c r="F73" s="57">
        <v>800</v>
      </c>
      <c r="G73" s="57"/>
    </row>
    <row r="74" spans="1:7" ht="15.6" x14ac:dyDescent="0.3">
      <c r="A74" s="278">
        <v>34339</v>
      </c>
      <c r="B74" s="279"/>
      <c r="C74" s="280"/>
      <c r="D74" s="55" t="s">
        <v>113</v>
      </c>
      <c r="E74" s="56">
        <v>20</v>
      </c>
      <c r="F74" s="56">
        <v>20</v>
      </c>
      <c r="G74" s="56"/>
    </row>
    <row r="75" spans="1:7" s="25" customFormat="1" ht="31.2" x14ac:dyDescent="0.3">
      <c r="A75" s="287" t="s">
        <v>243</v>
      </c>
      <c r="B75" s="288"/>
      <c r="C75" s="289"/>
      <c r="D75" s="141" t="s">
        <v>114</v>
      </c>
      <c r="E75" s="142">
        <f t="shared" ref="E75:G77" si="15">E76</f>
        <v>0</v>
      </c>
      <c r="F75" s="142">
        <f t="shared" si="15"/>
        <v>0</v>
      </c>
      <c r="G75" s="142">
        <f t="shared" si="15"/>
        <v>0</v>
      </c>
    </row>
    <row r="76" spans="1:7" s="25" customFormat="1" ht="30" customHeight="1" x14ac:dyDescent="0.3">
      <c r="A76" s="290" t="s">
        <v>317</v>
      </c>
      <c r="B76" s="291"/>
      <c r="C76" s="292"/>
      <c r="D76" s="223" t="s">
        <v>95</v>
      </c>
      <c r="E76" s="224">
        <f t="shared" si="15"/>
        <v>0</v>
      </c>
      <c r="F76" s="224">
        <f t="shared" si="15"/>
        <v>0</v>
      </c>
      <c r="G76" s="224">
        <f t="shared" si="15"/>
        <v>0</v>
      </c>
    </row>
    <row r="77" spans="1:7" s="25" customFormat="1" ht="31.2" x14ac:dyDescent="0.3">
      <c r="A77" s="281">
        <v>4</v>
      </c>
      <c r="B77" s="282"/>
      <c r="C77" s="283"/>
      <c r="D77" s="53" t="s">
        <v>12</v>
      </c>
      <c r="E77" s="54">
        <f t="shared" si="15"/>
        <v>0</v>
      </c>
      <c r="F77" s="54">
        <f t="shared" si="15"/>
        <v>0</v>
      </c>
      <c r="G77" s="54">
        <f t="shared" si="15"/>
        <v>0</v>
      </c>
    </row>
    <row r="78" spans="1:7" s="25" customFormat="1" ht="31.2" x14ac:dyDescent="0.3">
      <c r="A78" s="275">
        <v>42</v>
      </c>
      <c r="B78" s="276"/>
      <c r="C78" s="277"/>
      <c r="D78" s="53" t="s">
        <v>115</v>
      </c>
      <c r="E78" s="54">
        <f t="shared" ref="E78:G78" si="16">E79+E81</f>
        <v>0</v>
      </c>
      <c r="F78" s="54">
        <f t="shared" si="16"/>
        <v>0</v>
      </c>
      <c r="G78" s="54">
        <f t="shared" si="16"/>
        <v>0</v>
      </c>
    </row>
    <row r="79" spans="1:7" s="25" customFormat="1" ht="15" customHeight="1" x14ac:dyDescent="0.3">
      <c r="A79" s="275">
        <v>422</v>
      </c>
      <c r="B79" s="276"/>
      <c r="C79" s="277"/>
      <c r="D79" s="53" t="s">
        <v>60</v>
      </c>
      <c r="E79" s="54">
        <f t="shared" ref="E79:G79" si="17">E80</f>
        <v>0</v>
      </c>
      <c r="F79" s="54">
        <f t="shared" si="17"/>
        <v>0</v>
      </c>
      <c r="G79" s="54">
        <f t="shared" si="17"/>
        <v>0</v>
      </c>
    </row>
    <row r="80" spans="1:7" ht="30" x14ac:dyDescent="0.3">
      <c r="A80" s="278">
        <v>42273</v>
      </c>
      <c r="B80" s="279"/>
      <c r="C80" s="280"/>
      <c r="D80" s="55" t="s">
        <v>82</v>
      </c>
      <c r="E80" s="56">
        <v>0</v>
      </c>
      <c r="F80" s="56">
        <v>0</v>
      </c>
      <c r="G80" s="56"/>
    </row>
    <row r="81" spans="1:7" s="25" customFormat="1" ht="30" customHeight="1" x14ac:dyDescent="0.3">
      <c r="A81" s="275">
        <v>424</v>
      </c>
      <c r="B81" s="276"/>
      <c r="C81" s="277"/>
      <c r="D81" s="53" t="s">
        <v>83</v>
      </c>
      <c r="E81" s="54">
        <f t="shared" ref="E81:G81" si="18">E82</f>
        <v>0</v>
      </c>
      <c r="F81" s="54">
        <f t="shared" si="18"/>
        <v>0</v>
      </c>
      <c r="G81" s="54">
        <f t="shared" si="18"/>
        <v>0</v>
      </c>
    </row>
    <row r="82" spans="1:7" ht="15.6" customHeight="1" x14ac:dyDescent="0.3">
      <c r="A82" s="278">
        <v>42411</v>
      </c>
      <c r="B82" s="279"/>
      <c r="C82" s="280"/>
      <c r="D82" s="55" t="s">
        <v>116</v>
      </c>
      <c r="E82" s="56">
        <v>0</v>
      </c>
      <c r="F82" s="56">
        <v>0</v>
      </c>
      <c r="G82" s="56"/>
    </row>
    <row r="83" spans="1:7" s="25" customFormat="1" ht="46.2" customHeight="1" x14ac:dyDescent="0.3">
      <c r="A83" s="320" t="s">
        <v>239</v>
      </c>
      <c r="B83" s="321"/>
      <c r="C83" s="322"/>
      <c r="D83" s="150" t="s">
        <v>117</v>
      </c>
      <c r="E83" s="140">
        <f>E84+E102+E270+E277+E304+E317+E334+E385+E391</f>
        <v>1329879.49</v>
      </c>
      <c r="F83" s="140">
        <f t="shared" ref="F83:G83" si="19">F84+F102+F270+F277+F304+F317+F334+F385+F391</f>
        <v>1379879.49</v>
      </c>
      <c r="G83" s="140">
        <f t="shared" si="19"/>
        <v>0</v>
      </c>
    </row>
    <row r="84" spans="1:7" s="25" customFormat="1" ht="52.8" customHeight="1" x14ac:dyDescent="0.3">
      <c r="A84" s="287" t="s">
        <v>314</v>
      </c>
      <c r="B84" s="288"/>
      <c r="C84" s="289"/>
      <c r="D84" s="141" t="s">
        <v>315</v>
      </c>
      <c r="E84" s="142">
        <f t="shared" ref="E84:G84" si="20">E85</f>
        <v>3062.5</v>
      </c>
      <c r="F84" s="142">
        <f t="shared" si="20"/>
        <v>3062.5</v>
      </c>
      <c r="G84" s="142">
        <f t="shared" si="20"/>
        <v>0</v>
      </c>
    </row>
    <row r="85" spans="1:7" s="25" customFormat="1" ht="26.4" customHeight="1" x14ac:dyDescent="0.3">
      <c r="A85" s="293" t="s">
        <v>312</v>
      </c>
      <c r="B85" s="294"/>
      <c r="C85" s="295"/>
      <c r="D85" s="227" t="s">
        <v>208</v>
      </c>
      <c r="E85" s="52">
        <f t="shared" ref="E85:G85" si="21">E86</f>
        <v>3062.5</v>
      </c>
      <c r="F85" s="52">
        <f t="shared" si="21"/>
        <v>3062.5</v>
      </c>
      <c r="G85" s="52">
        <f t="shared" si="21"/>
        <v>0</v>
      </c>
    </row>
    <row r="86" spans="1:7" s="25" customFormat="1" ht="31.2" customHeight="1" x14ac:dyDescent="0.3">
      <c r="A86" s="290" t="s">
        <v>318</v>
      </c>
      <c r="B86" s="291"/>
      <c r="C86" s="292"/>
      <c r="D86" s="223" t="s">
        <v>148</v>
      </c>
      <c r="E86" s="224">
        <f>E87</f>
        <v>3062.5</v>
      </c>
      <c r="F86" s="224">
        <f>F87</f>
        <v>3062.5</v>
      </c>
      <c r="G86" s="224">
        <f>G87</f>
        <v>0</v>
      </c>
    </row>
    <row r="87" spans="1:7" s="25" customFormat="1" ht="15.6" x14ac:dyDescent="0.3">
      <c r="A87" s="281">
        <v>3</v>
      </c>
      <c r="B87" s="282"/>
      <c r="C87" s="283"/>
      <c r="D87" s="149" t="s">
        <v>10</v>
      </c>
      <c r="E87" s="54">
        <f t="shared" ref="E87:G87" si="22">E88+E98</f>
        <v>3062.5</v>
      </c>
      <c r="F87" s="54">
        <f t="shared" si="22"/>
        <v>3062.5</v>
      </c>
      <c r="G87" s="54">
        <f t="shared" si="22"/>
        <v>0</v>
      </c>
    </row>
    <row r="88" spans="1:7" s="25" customFormat="1" ht="31.2" customHeight="1" x14ac:dyDescent="0.3">
      <c r="A88" s="275">
        <v>32</v>
      </c>
      <c r="B88" s="276"/>
      <c r="C88" s="277"/>
      <c r="D88" s="149" t="s">
        <v>18</v>
      </c>
      <c r="E88" s="54">
        <f t="shared" ref="E88:G88" si="23">E89+E91+E94+E96</f>
        <v>1212.5</v>
      </c>
      <c r="F88" s="54">
        <f t="shared" si="23"/>
        <v>1212.5</v>
      </c>
      <c r="G88" s="54">
        <f t="shared" si="23"/>
        <v>0</v>
      </c>
    </row>
    <row r="89" spans="1:7" s="25" customFormat="1" ht="15.6" x14ac:dyDescent="0.3">
      <c r="A89" s="275">
        <v>321</v>
      </c>
      <c r="B89" s="276"/>
      <c r="C89" s="277"/>
      <c r="D89" s="149" t="s">
        <v>45</v>
      </c>
      <c r="E89" s="54">
        <f t="shared" ref="E89:G89" si="24">E90</f>
        <v>450</v>
      </c>
      <c r="F89" s="54">
        <f t="shared" si="24"/>
        <v>450</v>
      </c>
      <c r="G89" s="54">
        <f t="shared" si="24"/>
        <v>0</v>
      </c>
    </row>
    <row r="90" spans="1:7" s="25" customFormat="1" ht="24.75" customHeight="1" x14ac:dyDescent="0.3">
      <c r="A90" s="278">
        <v>32119</v>
      </c>
      <c r="B90" s="279"/>
      <c r="C90" s="280"/>
      <c r="D90" s="55" t="s">
        <v>119</v>
      </c>
      <c r="E90" s="56">
        <v>450</v>
      </c>
      <c r="F90" s="56">
        <v>450</v>
      </c>
      <c r="G90" s="56"/>
    </row>
    <row r="91" spans="1:7" s="25" customFormat="1" ht="34.5" customHeight="1" x14ac:dyDescent="0.3">
      <c r="A91" s="275">
        <v>322</v>
      </c>
      <c r="B91" s="276"/>
      <c r="C91" s="277"/>
      <c r="D91" s="53" t="s">
        <v>47</v>
      </c>
      <c r="E91" s="54">
        <f t="shared" ref="E91:G91" si="25">E92+E93</f>
        <v>200</v>
      </c>
      <c r="F91" s="54">
        <f t="shared" si="25"/>
        <v>200</v>
      </c>
      <c r="G91" s="54">
        <f t="shared" si="25"/>
        <v>0</v>
      </c>
    </row>
    <row r="92" spans="1:7" ht="15.6" x14ac:dyDescent="0.3">
      <c r="A92" s="278">
        <v>32219</v>
      </c>
      <c r="B92" s="279"/>
      <c r="C92" s="280"/>
      <c r="D92" s="156" t="s">
        <v>96</v>
      </c>
      <c r="E92" s="57">
        <v>100</v>
      </c>
      <c r="F92" s="57">
        <v>100</v>
      </c>
      <c r="G92" s="57"/>
    </row>
    <row r="93" spans="1:7" ht="15.6" x14ac:dyDescent="0.3">
      <c r="A93" s="278">
        <v>32229</v>
      </c>
      <c r="B93" s="279"/>
      <c r="C93" s="280"/>
      <c r="D93" s="55" t="s">
        <v>57</v>
      </c>
      <c r="E93" s="57">
        <v>100</v>
      </c>
      <c r="F93" s="57">
        <v>100</v>
      </c>
      <c r="G93" s="57"/>
    </row>
    <row r="94" spans="1:7" s="25" customFormat="1" ht="19.2" customHeight="1" x14ac:dyDescent="0.3">
      <c r="A94" s="275">
        <v>323</v>
      </c>
      <c r="B94" s="276"/>
      <c r="C94" s="277"/>
      <c r="D94" s="53" t="s">
        <v>58</v>
      </c>
      <c r="E94" s="54">
        <f t="shared" ref="E94:G94" si="26">E95</f>
        <v>112.5</v>
      </c>
      <c r="F94" s="54">
        <f t="shared" si="26"/>
        <v>112.5</v>
      </c>
      <c r="G94" s="54">
        <f t="shared" si="26"/>
        <v>0</v>
      </c>
    </row>
    <row r="95" spans="1:7" ht="30" x14ac:dyDescent="0.3">
      <c r="A95" s="278">
        <v>32319</v>
      </c>
      <c r="B95" s="279"/>
      <c r="C95" s="280"/>
      <c r="D95" s="55" t="s">
        <v>120</v>
      </c>
      <c r="E95" s="57">
        <v>112.5</v>
      </c>
      <c r="F95" s="57">
        <v>112.5</v>
      </c>
      <c r="G95" s="57"/>
    </row>
    <row r="96" spans="1:7" s="25" customFormat="1" ht="31.2" x14ac:dyDescent="0.3">
      <c r="A96" s="275">
        <v>329</v>
      </c>
      <c r="B96" s="276"/>
      <c r="C96" s="277"/>
      <c r="D96" s="53" t="s">
        <v>49</v>
      </c>
      <c r="E96" s="54">
        <f t="shared" ref="E96:G96" si="27">E97</f>
        <v>450</v>
      </c>
      <c r="F96" s="54">
        <f t="shared" si="27"/>
        <v>450</v>
      </c>
      <c r="G96" s="54">
        <f t="shared" si="27"/>
        <v>0</v>
      </c>
    </row>
    <row r="97" spans="1:7" ht="30" x14ac:dyDescent="0.3">
      <c r="A97" s="278">
        <v>32999</v>
      </c>
      <c r="B97" s="279"/>
      <c r="C97" s="280"/>
      <c r="D97" s="55" t="s">
        <v>49</v>
      </c>
      <c r="E97" s="56">
        <v>450</v>
      </c>
      <c r="F97" s="56">
        <v>450</v>
      </c>
      <c r="G97" s="56"/>
    </row>
    <row r="98" spans="1:7" s="25" customFormat="1" ht="15.6" x14ac:dyDescent="0.3">
      <c r="A98" s="275">
        <v>37</v>
      </c>
      <c r="B98" s="276"/>
      <c r="C98" s="277"/>
      <c r="D98" s="170" t="s">
        <v>195</v>
      </c>
      <c r="E98" s="171">
        <f t="shared" ref="E98:G98" si="28">E99</f>
        <v>1850</v>
      </c>
      <c r="F98" s="171">
        <f t="shared" si="28"/>
        <v>1850</v>
      </c>
      <c r="G98" s="171">
        <f t="shared" si="28"/>
        <v>0</v>
      </c>
    </row>
    <row r="99" spans="1:7" s="25" customFormat="1" ht="32.25" customHeight="1" x14ac:dyDescent="0.3">
      <c r="A99" s="275">
        <v>372</v>
      </c>
      <c r="B99" s="276"/>
      <c r="C99" s="277"/>
      <c r="D99" s="170" t="s">
        <v>64</v>
      </c>
      <c r="E99" s="171">
        <f t="shared" ref="E99:G99" si="29">E100+E101</f>
        <v>1850</v>
      </c>
      <c r="F99" s="171">
        <f t="shared" si="29"/>
        <v>1850</v>
      </c>
      <c r="G99" s="171">
        <f t="shared" si="29"/>
        <v>0</v>
      </c>
    </row>
    <row r="100" spans="1:7" s="25" customFormat="1" ht="15.6" x14ac:dyDescent="0.3">
      <c r="A100" s="278">
        <v>37213</v>
      </c>
      <c r="B100" s="279"/>
      <c r="C100" s="280"/>
      <c r="D100" s="165" t="s">
        <v>196</v>
      </c>
      <c r="E100" s="57">
        <v>920</v>
      </c>
      <c r="F100" s="57">
        <v>920</v>
      </c>
      <c r="G100" s="57"/>
    </row>
    <row r="101" spans="1:7" s="25" customFormat="1" ht="30" x14ac:dyDescent="0.3">
      <c r="A101" s="278">
        <v>37219</v>
      </c>
      <c r="B101" s="279"/>
      <c r="C101" s="280"/>
      <c r="D101" s="165" t="s">
        <v>197</v>
      </c>
      <c r="E101" s="57">
        <v>930</v>
      </c>
      <c r="F101" s="57">
        <v>930</v>
      </c>
      <c r="G101" s="57"/>
    </row>
    <row r="102" spans="1:7" s="25" customFormat="1" ht="38.4" customHeight="1" x14ac:dyDescent="0.3">
      <c r="A102" s="287" t="s">
        <v>307</v>
      </c>
      <c r="B102" s="288"/>
      <c r="C102" s="289"/>
      <c r="D102" s="222" t="s">
        <v>319</v>
      </c>
      <c r="E102" s="142">
        <f>E103+E129+E160+E240+E256</f>
        <v>1288518</v>
      </c>
      <c r="F102" s="142">
        <f t="shared" ref="F102:G102" si="30">F103+F129+F160+F240+F256</f>
        <v>1338518</v>
      </c>
      <c r="G102" s="142">
        <f t="shared" si="30"/>
        <v>0</v>
      </c>
    </row>
    <row r="103" spans="1:7" s="25" customFormat="1" ht="21.6" customHeight="1" x14ac:dyDescent="0.3">
      <c r="A103" s="293" t="s">
        <v>316</v>
      </c>
      <c r="B103" s="294"/>
      <c r="C103" s="295"/>
      <c r="D103" s="227" t="s">
        <v>92</v>
      </c>
      <c r="E103" s="52">
        <f t="shared" ref="E103:G103" si="31">E104</f>
        <v>3000</v>
      </c>
      <c r="F103" s="52">
        <f t="shared" si="31"/>
        <v>3000</v>
      </c>
      <c r="G103" s="52">
        <f t="shared" si="31"/>
        <v>0</v>
      </c>
    </row>
    <row r="104" spans="1:7" s="25" customFormat="1" ht="19.8" customHeight="1" x14ac:dyDescent="0.3">
      <c r="A104" s="341" t="s">
        <v>320</v>
      </c>
      <c r="B104" s="342"/>
      <c r="C104" s="343"/>
      <c r="D104" s="228" t="s">
        <v>92</v>
      </c>
      <c r="E104" s="229">
        <f t="shared" ref="E104:G104" si="32">E105</f>
        <v>3000</v>
      </c>
      <c r="F104" s="229">
        <f t="shared" si="32"/>
        <v>3000</v>
      </c>
      <c r="G104" s="229">
        <f t="shared" si="32"/>
        <v>0</v>
      </c>
    </row>
    <row r="105" spans="1:7" s="25" customFormat="1" ht="30" customHeight="1" x14ac:dyDescent="0.3">
      <c r="A105" s="290" t="s">
        <v>321</v>
      </c>
      <c r="B105" s="291"/>
      <c r="C105" s="292"/>
      <c r="D105" s="223" t="s">
        <v>92</v>
      </c>
      <c r="E105" s="224">
        <f t="shared" ref="E105:F105" si="33">E106+E123</f>
        <v>3000</v>
      </c>
      <c r="F105" s="224">
        <f t="shared" si="33"/>
        <v>3000</v>
      </c>
      <c r="G105" s="224">
        <f>G106+G123</f>
        <v>0</v>
      </c>
    </row>
    <row r="106" spans="1:7" s="25" customFormat="1" ht="21.75" customHeight="1" x14ac:dyDescent="0.3">
      <c r="A106" s="281">
        <v>3</v>
      </c>
      <c r="B106" s="282"/>
      <c r="C106" s="283"/>
      <c r="D106" s="53" t="s">
        <v>10</v>
      </c>
      <c r="E106" s="54">
        <f t="shared" ref="E106:G106" si="34">E107</f>
        <v>800</v>
      </c>
      <c r="F106" s="54">
        <f t="shared" si="34"/>
        <v>800</v>
      </c>
      <c r="G106" s="54">
        <f t="shared" si="34"/>
        <v>0</v>
      </c>
    </row>
    <row r="107" spans="1:7" s="25" customFormat="1" ht="21" customHeight="1" x14ac:dyDescent="0.3">
      <c r="A107" s="275">
        <v>32</v>
      </c>
      <c r="B107" s="276"/>
      <c r="C107" s="277"/>
      <c r="D107" s="53" t="s">
        <v>18</v>
      </c>
      <c r="E107" s="54">
        <f t="shared" ref="E107:F107" si="35">E108+E111+E119+E121</f>
        <v>800</v>
      </c>
      <c r="F107" s="54">
        <f t="shared" si="35"/>
        <v>800</v>
      </c>
      <c r="G107" s="54">
        <f>G108+G111+G119+G121</f>
        <v>0</v>
      </c>
    </row>
    <row r="108" spans="1:7" s="25" customFormat="1" ht="16.2" customHeight="1" x14ac:dyDescent="0.3">
      <c r="A108" s="275">
        <v>321</v>
      </c>
      <c r="B108" s="276"/>
      <c r="C108" s="277"/>
      <c r="D108" s="53" t="s">
        <v>45</v>
      </c>
      <c r="E108" s="54">
        <f t="shared" ref="E108:G108" si="36">E109+E110</f>
        <v>200</v>
      </c>
      <c r="F108" s="54">
        <f t="shared" si="36"/>
        <v>200</v>
      </c>
      <c r="G108" s="54">
        <f t="shared" si="36"/>
        <v>0</v>
      </c>
    </row>
    <row r="109" spans="1:7" ht="15.6" x14ac:dyDescent="0.3">
      <c r="A109" s="278">
        <v>32111</v>
      </c>
      <c r="B109" s="279"/>
      <c r="C109" s="280"/>
      <c r="D109" s="55" t="s">
        <v>53</v>
      </c>
      <c r="E109" s="57">
        <v>200</v>
      </c>
      <c r="F109" s="57">
        <v>200</v>
      </c>
      <c r="G109" s="57"/>
    </row>
    <row r="110" spans="1:7" ht="15.6" customHeight="1" x14ac:dyDescent="0.3">
      <c r="A110" s="278">
        <v>32131</v>
      </c>
      <c r="B110" s="279"/>
      <c r="C110" s="280"/>
      <c r="D110" s="154" t="s">
        <v>54</v>
      </c>
      <c r="E110" s="57">
        <v>0</v>
      </c>
      <c r="F110" s="57">
        <v>0</v>
      </c>
      <c r="G110" s="57"/>
    </row>
    <row r="111" spans="1:7" s="25" customFormat="1" ht="15.6" x14ac:dyDescent="0.3">
      <c r="A111" s="275">
        <v>322</v>
      </c>
      <c r="B111" s="276"/>
      <c r="C111" s="277"/>
      <c r="D111" s="53" t="s">
        <v>47</v>
      </c>
      <c r="E111" s="171">
        <f t="shared" ref="E111:F111" si="37">SUM(E112:E118)</f>
        <v>0</v>
      </c>
      <c r="F111" s="171">
        <f t="shared" si="37"/>
        <v>0</v>
      </c>
      <c r="G111" s="171">
        <f>SUM(G112:G118)</f>
        <v>0</v>
      </c>
    </row>
    <row r="112" spans="1:7" s="25" customFormat="1" ht="15.6" x14ac:dyDescent="0.3">
      <c r="A112" s="278">
        <v>32211</v>
      </c>
      <c r="B112" s="279"/>
      <c r="C112" s="280"/>
      <c r="D112" s="55" t="s">
        <v>56</v>
      </c>
      <c r="E112" s="57">
        <v>0</v>
      </c>
      <c r="F112" s="57">
        <v>0</v>
      </c>
      <c r="G112" s="57"/>
    </row>
    <row r="113" spans="1:7" s="25" customFormat="1" ht="15.6" x14ac:dyDescent="0.3">
      <c r="A113" s="278">
        <v>32219</v>
      </c>
      <c r="B113" s="279"/>
      <c r="C113" s="280"/>
      <c r="D113" s="154" t="s">
        <v>96</v>
      </c>
      <c r="E113" s="83">
        <v>0</v>
      </c>
      <c r="F113" s="83">
        <v>0</v>
      </c>
      <c r="G113" s="83"/>
    </row>
    <row r="114" spans="1:7" ht="15.6" x14ac:dyDescent="0.3">
      <c r="A114" s="278">
        <v>32229</v>
      </c>
      <c r="B114" s="279"/>
      <c r="C114" s="280"/>
      <c r="D114" s="154" t="s">
        <v>57</v>
      </c>
      <c r="E114" s="57">
        <v>0</v>
      </c>
      <c r="F114" s="57">
        <v>0</v>
      </c>
      <c r="G114" s="57"/>
    </row>
    <row r="115" spans="1:7" ht="15.6" x14ac:dyDescent="0.3">
      <c r="A115" s="278">
        <v>32233</v>
      </c>
      <c r="B115" s="279"/>
      <c r="C115" s="280"/>
      <c r="D115" s="154" t="s">
        <v>98</v>
      </c>
      <c r="E115" s="57">
        <v>0</v>
      </c>
      <c r="F115" s="57">
        <v>0</v>
      </c>
      <c r="G115" s="57"/>
    </row>
    <row r="116" spans="1:7" ht="15.6" x14ac:dyDescent="0.3">
      <c r="A116" s="278">
        <v>32234</v>
      </c>
      <c r="B116" s="279"/>
      <c r="C116" s="280"/>
      <c r="D116" s="55" t="s">
        <v>99</v>
      </c>
      <c r="E116" s="57">
        <v>0</v>
      </c>
      <c r="F116" s="57">
        <v>0</v>
      </c>
      <c r="G116" s="57"/>
    </row>
    <row r="117" spans="1:7" ht="31.5" customHeight="1" x14ac:dyDescent="0.3">
      <c r="A117" s="278">
        <v>32244</v>
      </c>
      <c r="B117" s="279"/>
      <c r="C117" s="280"/>
      <c r="D117" s="55" t="s">
        <v>79</v>
      </c>
      <c r="E117" s="57">
        <v>0</v>
      </c>
      <c r="F117" s="57">
        <v>0</v>
      </c>
      <c r="G117" s="57"/>
    </row>
    <row r="118" spans="1:7" ht="15.6" x14ac:dyDescent="0.3">
      <c r="A118" s="278">
        <v>32251</v>
      </c>
      <c r="B118" s="279"/>
      <c r="C118" s="280"/>
      <c r="D118" s="55" t="s">
        <v>76</v>
      </c>
      <c r="E118" s="57">
        <v>0</v>
      </c>
      <c r="F118" s="57">
        <v>0</v>
      </c>
      <c r="G118" s="57"/>
    </row>
    <row r="119" spans="1:7" s="25" customFormat="1" ht="16.95" customHeight="1" x14ac:dyDescent="0.3">
      <c r="A119" s="275">
        <v>323</v>
      </c>
      <c r="B119" s="276"/>
      <c r="C119" s="277"/>
      <c r="D119" s="53" t="s">
        <v>58</v>
      </c>
      <c r="E119" s="171">
        <f t="shared" ref="E119:G119" si="38">E120</f>
        <v>0</v>
      </c>
      <c r="F119" s="171">
        <f t="shared" si="38"/>
        <v>0</v>
      </c>
      <c r="G119" s="171">
        <f t="shared" si="38"/>
        <v>0</v>
      </c>
    </row>
    <row r="120" spans="1:7" ht="29.25" customHeight="1" x14ac:dyDescent="0.3">
      <c r="A120" s="278">
        <v>32329</v>
      </c>
      <c r="B120" s="279"/>
      <c r="C120" s="280"/>
      <c r="D120" s="55" t="s">
        <v>110</v>
      </c>
      <c r="E120" s="57">
        <v>0</v>
      </c>
      <c r="F120" s="57">
        <v>0</v>
      </c>
      <c r="G120" s="57"/>
    </row>
    <row r="121" spans="1:7" s="25" customFormat="1" ht="31.2" x14ac:dyDescent="0.3">
      <c r="A121" s="275">
        <v>329</v>
      </c>
      <c r="B121" s="276"/>
      <c r="C121" s="277"/>
      <c r="D121" s="53" t="s">
        <v>49</v>
      </c>
      <c r="E121" s="171">
        <f t="shared" ref="E121:G121" si="39">E122</f>
        <v>600</v>
      </c>
      <c r="F121" s="171">
        <f t="shared" si="39"/>
        <v>600</v>
      </c>
      <c r="G121" s="171">
        <f t="shared" si="39"/>
        <v>0</v>
      </c>
    </row>
    <row r="122" spans="1:7" ht="30" x14ac:dyDescent="0.3">
      <c r="A122" s="278">
        <v>32999</v>
      </c>
      <c r="B122" s="279"/>
      <c r="C122" s="280"/>
      <c r="D122" s="55" t="s">
        <v>49</v>
      </c>
      <c r="E122" s="57">
        <v>600</v>
      </c>
      <c r="F122" s="57">
        <v>600</v>
      </c>
      <c r="G122" s="57"/>
    </row>
    <row r="123" spans="1:7" s="25" customFormat="1" ht="31.2" x14ac:dyDescent="0.3">
      <c r="A123" s="281">
        <v>4</v>
      </c>
      <c r="B123" s="282"/>
      <c r="C123" s="283"/>
      <c r="D123" s="53" t="s">
        <v>12</v>
      </c>
      <c r="E123" s="54">
        <f t="shared" ref="E123:G127" si="40">E124</f>
        <v>2200</v>
      </c>
      <c r="F123" s="54">
        <f t="shared" si="40"/>
        <v>2200</v>
      </c>
      <c r="G123" s="54">
        <f t="shared" si="40"/>
        <v>0</v>
      </c>
    </row>
    <row r="124" spans="1:7" s="25" customFormat="1" ht="31.2" x14ac:dyDescent="0.3">
      <c r="A124" s="275">
        <v>42</v>
      </c>
      <c r="B124" s="276"/>
      <c r="C124" s="277"/>
      <c r="D124" s="53" t="s">
        <v>23</v>
      </c>
      <c r="E124" s="54">
        <f t="shared" ref="E124:G124" si="41">E125+E127</f>
        <v>2200</v>
      </c>
      <c r="F124" s="54">
        <f t="shared" si="41"/>
        <v>2200</v>
      </c>
      <c r="G124" s="54">
        <f t="shared" si="41"/>
        <v>0</v>
      </c>
    </row>
    <row r="125" spans="1:7" s="25" customFormat="1" ht="15.6" x14ac:dyDescent="0.3">
      <c r="A125" s="275">
        <v>422</v>
      </c>
      <c r="B125" s="276"/>
      <c r="C125" s="277"/>
      <c r="D125" s="53" t="s">
        <v>60</v>
      </c>
      <c r="E125" s="54">
        <f t="shared" si="40"/>
        <v>2000</v>
      </c>
      <c r="F125" s="54">
        <f t="shared" si="40"/>
        <v>2000</v>
      </c>
      <c r="G125" s="54">
        <f t="shared" si="40"/>
        <v>0</v>
      </c>
    </row>
    <row r="126" spans="1:7" ht="30" x14ac:dyDescent="0.3">
      <c r="A126" s="278">
        <v>42273</v>
      </c>
      <c r="B126" s="279"/>
      <c r="C126" s="280"/>
      <c r="D126" s="55" t="s">
        <v>82</v>
      </c>
      <c r="E126" s="56">
        <v>2000</v>
      </c>
      <c r="F126" s="56">
        <v>2000</v>
      </c>
      <c r="G126" s="56"/>
    </row>
    <row r="127" spans="1:7" s="25" customFormat="1" ht="31.2" x14ac:dyDescent="0.3">
      <c r="A127" s="275">
        <v>424</v>
      </c>
      <c r="B127" s="276"/>
      <c r="C127" s="277"/>
      <c r="D127" s="53" t="s">
        <v>83</v>
      </c>
      <c r="E127" s="54">
        <f t="shared" si="40"/>
        <v>200</v>
      </c>
      <c r="F127" s="54">
        <f t="shared" si="40"/>
        <v>200</v>
      </c>
      <c r="G127" s="54">
        <f t="shared" si="40"/>
        <v>0</v>
      </c>
    </row>
    <row r="128" spans="1:7" ht="15.6" x14ac:dyDescent="0.3">
      <c r="A128" s="278">
        <v>42411</v>
      </c>
      <c r="B128" s="279"/>
      <c r="C128" s="280"/>
      <c r="D128" s="55" t="s">
        <v>116</v>
      </c>
      <c r="E128" s="56">
        <v>200</v>
      </c>
      <c r="F128" s="56">
        <v>200</v>
      </c>
      <c r="G128" s="56"/>
    </row>
    <row r="129" spans="1:7" s="25" customFormat="1" ht="24.6" customHeight="1" x14ac:dyDescent="0.3">
      <c r="A129" s="293" t="s">
        <v>322</v>
      </c>
      <c r="B129" s="294"/>
      <c r="C129" s="295"/>
      <c r="D129" s="227" t="s">
        <v>137</v>
      </c>
      <c r="E129" s="52">
        <f t="shared" ref="E129:G129" si="42">E130</f>
        <v>16930</v>
      </c>
      <c r="F129" s="52">
        <f t="shared" si="42"/>
        <v>16930</v>
      </c>
      <c r="G129" s="52">
        <f t="shared" si="42"/>
        <v>0</v>
      </c>
    </row>
    <row r="130" spans="1:7" ht="31.2" x14ac:dyDescent="0.3">
      <c r="A130" s="296" t="s">
        <v>323</v>
      </c>
      <c r="B130" s="297"/>
      <c r="C130" s="298"/>
      <c r="D130" s="230" t="s">
        <v>137</v>
      </c>
      <c r="E130" s="231">
        <f t="shared" ref="E130:G130" si="43">E131</f>
        <v>16930</v>
      </c>
      <c r="F130" s="231">
        <f t="shared" si="43"/>
        <v>16930</v>
      </c>
      <c r="G130" s="231">
        <f t="shared" si="43"/>
        <v>0</v>
      </c>
    </row>
    <row r="131" spans="1:7" s="25" customFormat="1" ht="30" customHeight="1" x14ac:dyDescent="0.3">
      <c r="A131" s="290" t="s">
        <v>324</v>
      </c>
      <c r="B131" s="291"/>
      <c r="C131" s="292"/>
      <c r="D131" s="223" t="s">
        <v>137</v>
      </c>
      <c r="E131" s="232">
        <f t="shared" ref="E131:G131" si="44">E132+E156</f>
        <v>16930</v>
      </c>
      <c r="F131" s="232">
        <f t="shared" si="44"/>
        <v>16930</v>
      </c>
      <c r="G131" s="232">
        <f t="shared" si="44"/>
        <v>0</v>
      </c>
    </row>
    <row r="132" spans="1:7" s="25" customFormat="1" ht="15.6" x14ac:dyDescent="0.3">
      <c r="A132" s="281">
        <v>3</v>
      </c>
      <c r="B132" s="282"/>
      <c r="C132" s="283"/>
      <c r="D132" s="53" t="s">
        <v>10</v>
      </c>
      <c r="E132" s="54">
        <f t="shared" ref="E132:G132" si="45">E133</f>
        <v>16930</v>
      </c>
      <c r="F132" s="54">
        <f t="shared" si="45"/>
        <v>16930</v>
      </c>
      <c r="G132" s="54">
        <f t="shared" si="45"/>
        <v>0</v>
      </c>
    </row>
    <row r="133" spans="1:7" s="25" customFormat="1" ht="15.6" x14ac:dyDescent="0.3">
      <c r="A133" s="275">
        <v>32</v>
      </c>
      <c r="B133" s="276"/>
      <c r="C133" s="277"/>
      <c r="D133" s="53" t="s">
        <v>18</v>
      </c>
      <c r="E133" s="54">
        <f t="shared" ref="E133:F133" si="46">E134+E136+E145+E154</f>
        <v>16930</v>
      </c>
      <c r="F133" s="54">
        <f t="shared" si="46"/>
        <v>16930</v>
      </c>
      <c r="G133" s="54">
        <f>G134+G136+G145+G154</f>
        <v>0</v>
      </c>
    </row>
    <row r="134" spans="1:7" s="25" customFormat="1" ht="28.5" customHeight="1" x14ac:dyDescent="0.3">
      <c r="A134" s="275">
        <v>321</v>
      </c>
      <c r="B134" s="276"/>
      <c r="C134" s="277"/>
      <c r="D134" s="53" t="s">
        <v>45</v>
      </c>
      <c r="E134" s="54">
        <f t="shared" ref="E134:G134" si="47">E135</f>
        <v>150</v>
      </c>
      <c r="F134" s="54">
        <f t="shared" si="47"/>
        <v>150</v>
      </c>
      <c r="G134" s="54">
        <f t="shared" si="47"/>
        <v>0</v>
      </c>
    </row>
    <row r="135" spans="1:7" ht="15.6" x14ac:dyDescent="0.3">
      <c r="A135" s="278">
        <v>32119</v>
      </c>
      <c r="B135" s="279"/>
      <c r="C135" s="280"/>
      <c r="D135" s="55" t="s">
        <v>53</v>
      </c>
      <c r="E135" s="56">
        <v>150</v>
      </c>
      <c r="F135" s="56">
        <v>150</v>
      </c>
      <c r="G135" s="56"/>
    </row>
    <row r="136" spans="1:7" s="25" customFormat="1" ht="17.399999999999999" customHeight="1" x14ac:dyDescent="0.3">
      <c r="A136" s="275">
        <v>322</v>
      </c>
      <c r="B136" s="276"/>
      <c r="C136" s="277"/>
      <c r="D136" s="53" t="s">
        <v>47</v>
      </c>
      <c r="E136" s="54">
        <f t="shared" ref="E136:G136" si="48">SUM(E137:E144)</f>
        <v>9380</v>
      </c>
      <c r="F136" s="54">
        <f t="shared" si="48"/>
        <v>9380</v>
      </c>
      <c r="G136" s="54">
        <f t="shared" si="48"/>
        <v>0</v>
      </c>
    </row>
    <row r="137" spans="1:7" s="25" customFormat="1" ht="15.6" x14ac:dyDescent="0.3">
      <c r="A137" s="278">
        <v>32211</v>
      </c>
      <c r="B137" s="279"/>
      <c r="C137" s="280"/>
      <c r="D137" s="156" t="s">
        <v>56</v>
      </c>
      <c r="E137" s="56">
        <v>0</v>
      </c>
      <c r="F137" s="56">
        <v>0</v>
      </c>
      <c r="G137" s="56"/>
    </row>
    <row r="138" spans="1:7" s="25" customFormat="1" ht="20.399999999999999" customHeight="1" x14ac:dyDescent="0.3">
      <c r="A138" s="278">
        <v>32214</v>
      </c>
      <c r="B138" s="279"/>
      <c r="C138" s="280"/>
      <c r="D138" s="177" t="s">
        <v>215</v>
      </c>
      <c r="E138" s="56">
        <v>150</v>
      </c>
      <c r="F138" s="56">
        <v>150</v>
      </c>
      <c r="G138" s="56"/>
    </row>
    <row r="139" spans="1:7" ht="29.25" customHeight="1" x14ac:dyDescent="0.3">
      <c r="A139" s="278">
        <v>32219</v>
      </c>
      <c r="B139" s="279"/>
      <c r="C139" s="280"/>
      <c r="D139" s="55" t="s">
        <v>96</v>
      </c>
      <c r="E139" s="56">
        <v>300</v>
      </c>
      <c r="F139" s="56">
        <v>300</v>
      </c>
      <c r="G139" s="56"/>
    </row>
    <row r="140" spans="1:7" ht="29.25" customHeight="1" x14ac:dyDescent="0.3">
      <c r="A140" s="278">
        <v>32224</v>
      </c>
      <c r="B140" s="279"/>
      <c r="C140" s="280"/>
      <c r="D140" s="177" t="s">
        <v>235</v>
      </c>
      <c r="E140" s="56">
        <v>8930</v>
      </c>
      <c r="F140" s="56">
        <v>8930</v>
      </c>
      <c r="G140" s="56"/>
    </row>
    <row r="141" spans="1:7" ht="15.6" x14ac:dyDescent="0.3">
      <c r="A141" s="278">
        <v>32229</v>
      </c>
      <c r="B141" s="279"/>
      <c r="C141" s="280"/>
      <c r="D141" s="55" t="s">
        <v>57</v>
      </c>
      <c r="E141" s="56">
        <v>0</v>
      </c>
      <c r="F141" s="56">
        <v>0</v>
      </c>
      <c r="G141" s="56"/>
    </row>
    <row r="142" spans="1:7" ht="30" x14ac:dyDescent="0.3">
      <c r="A142" s="278">
        <v>32244</v>
      </c>
      <c r="B142" s="279"/>
      <c r="C142" s="280"/>
      <c r="D142" s="55" t="s">
        <v>79</v>
      </c>
      <c r="E142" s="56">
        <v>0</v>
      </c>
      <c r="F142" s="56">
        <v>0</v>
      </c>
      <c r="G142" s="56"/>
    </row>
    <row r="143" spans="1:7" ht="15.6" customHeight="1" x14ac:dyDescent="0.3">
      <c r="A143" s="278">
        <v>32251</v>
      </c>
      <c r="B143" s="279"/>
      <c r="C143" s="280"/>
      <c r="D143" s="55" t="s">
        <v>130</v>
      </c>
      <c r="E143" s="56">
        <v>0</v>
      </c>
      <c r="F143" s="56">
        <v>0</v>
      </c>
      <c r="G143" s="56"/>
    </row>
    <row r="144" spans="1:7" ht="30" x14ac:dyDescent="0.3">
      <c r="A144" s="278">
        <v>32271</v>
      </c>
      <c r="B144" s="279"/>
      <c r="C144" s="280"/>
      <c r="D144" s="55" t="s">
        <v>84</v>
      </c>
      <c r="E144" s="56">
        <v>0</v>
      </c>
      <c r="F144" s="56">
        <v>0</v>
      </c>
      <c r="G144" s="56"/>
    </row>
    <row r="145" spans="1:7" s="25" customFormat="1" ht="17.399999999999999" customHeight="1" x14ac:dyDescent="0.3">
      <c r="A145" s="275">
        <v>323</v>
      </c>
      <c r="B145" s="276"/>
      <c r="C145" s="277"/>
      <c r="D145" s="53" t="s">
        <v>58</v>
      </c>
      <c r="E145" s="54">
        <f t="shared" ref="E145:G145" si="49">SUM(E146:E153)</f>
        <v>4600</v>
      </c>
      <c r="F145" s="54">
        <f t="shared" si="49"/>
        <v>4600</v>
      </c>
      <c r="G145" s="54">
        <f t="shared" si="49"/>
        <v>0</v>
      </c>
    </row>
    <row r="146" spans="1:7" ht="15.6" customHeight="1" x14ac:dyDescent="0.3">
      <c r="A146" s="278">
        <v>32313</v>
      </c>
      <c r="B146" s="279"/>
      <c r="C146" s="280"/>
      <c r="D146" s="154" t="s">
        <v>109</v>
      </c>
      <c r="E146" s="57">
        <v>0</v>
      </c>
      <c r="F146" s="57">
        <v>0</v>
      </c>
      <c r="G146" s="57"/>
    </row>
    <row r="147" spans="1:7" ht="15.6" x14ac:dyDescent="0.3">
      <c r="A147" s="278">
        <v>32319</v>
      </c>
      <c r="B147" s="279"/>
      <c r="C147" s="280"/>
      <c r="D147" s="55" t="s">
        <v>131</v>
      </c>
      <c r="E147" s="56">
        <v>3000</v>
      </c>
      <c r="F147" s="56">
        <v>3000</v>
      </c>
      <c r="G147" s="56"/>
    </row>
    <row r="148" spans="1:7" ht="15.6" x14ac:dyDescent="0.3">
      <c r="A148" s="278">
        <v>32329</v>
      </c>
      <c r="B148" s="279"/>
      <c r="C148" s="280"/>
      <c r="D148" s="55" t="s">
        <v>132</v>
      </c>
      <c r="E148" s="56">
        <v>0</v>
      </c>
      <c r="F148" s="56">
        <v>0</v>
      </c>
      <c r="G148" s="56"/>
    </row>
    <row r="149" spans="1:7" ht="15.6" x14ac:dyDescent="0.3">
      <c r="A149" s="278">
        <v>32361</v>
      </c>
      <c r="B149" s="279"/>
      <c r="C149" s="280"/>
      <c r="D149" s="55" t="s">
        <v>133</v>
      </c>
      <c r="E149" s="57">
        <v>0</v>
      </c>
      <c r="F149" s="57">
        <v>0</v>
      </c>
      <c r="G149" s="57"/>
    </row>
    <row r="150" spans="1:7" ht="15.6" x14ac:dyDescent="0.3">
      <c r="A150" s="278">
        <v>32369</v>
      </c>
      <c r="B150" s="279"/>
      <c r="C150" s="280"/>
      <c r="D150" s="55" t="s">
        <v>134</v>
      </c>
      <c r="E150" s="57">
        <v>0</v>
      </c>
      <c r="F150" s="57">
        <v>0</v>
      </c>
      <c r="G150" s="57"/>
    </row>
    <row r="151" spans="1:7" ht="15.6" x14ac:dyDescent="0.3">
      <c r="A151" s="278">
        <v>32379</v>
      </c>
      <c r="B151" s="279"/>
      <c r="C151" s="280"/>
      <c r="D151" s="55" t="s">
        <v>135</v>
      </c>
      <c r="E151" s="57">
        <v>0</v>
      </c>
      <c r="F151" s="57">
        <v>0</v>
      </c>
      <c r="G151" s="57"/>
    </row>
    <row r="152" spans="1:7" ht="15.6" x14ac:dyDescent="0.3">
      <c r="A152" s="278">
        <v>32392</v>
      </c>
      <c r="B152" s="279"/>
      <c r="C152" s="280"/>
      <c r="D152" s="177" t="s">
        <v>236</v>
      </c>
      <c r="E152" s="56">
        <v>1600</v>
      </c>
      <c r="F152" s="56">
        <v>1600</v>
      </c>
      <c r="G152" s="56"/>
    </row>
    <row r="153" spans="1:7" ht="15.6" x14ac:dyDescent="0.3">
      <c r="A153" s="278">
        <v>32399</v>
      </c>
      <c r="B153" s="279"/>
      <c r="C153" s="280"/>
      <c r="D153" s="55" t="s">
        <v>237</v>
      </c>
      <c r="E153" s="56">
        <v>0</v>
      </c>
      <c r="F153" s="56">
        <v>0</v>
      </c>
      <c r="G153" s="56"/>
    </row>
    <row r="154" spans="1:7" s="25" customFormat="1" ht="31.2" x14ac:dyDescent="0.3">
      <c r="A154" s="275">
        <v>329</v>
      </c>
      <c r="B154" s="276"/>
      <c r="C154" s="277"/>
      <c r="D154" s="53" t="s">
        <v>49</v>
      </c>
      <c r="E154" s="54">
        <f t="shared" ref="E154:G154" si="50">E155</f>
        <v>2800</v>
      </c>
      <c r="F154" s="54">
        <f t="shared" si="50"/>
        <v>2800</v>
      </c>
      <c r="G154" s="54">
        <f t="shared" si="50"/>
        <v>0</v>
      </c>
    </row>
    <row r="155" spans="1:7" ht="30" x14ac:dyDescent="0.3">
      <c r="A155" s="278">
        <v>32999</v>
      </c>
      <c r="B155" s="279"/>
      <c r="C155" s="280"/>
      <c r="D155" s="55" t="s">
        <v>49</v>
      </c>
      <c r="E155" s="56">
        <v>2800</v>
      </c>
      <c r="F155" s="56">
        <v>2800</v>
      </c>
      <c r="G155" s="56"/>
    </row>
    <row r="156" spans="1:7" s="25" customFormat="1" ht="31.2" x14ac:dyDescent="0.3">
      <c r="A156" s="281">
        <v>4</v>
      </c>
      <c r="B156" s="282"/>
      <c r="C156" s="283"/>
      <c r="D156" s="138" t="s">
        <v>12</v>
      </c>
      <c r="E156" s="54">
        <f t="shared" ref="E156:G158" si="51">E157</f>
        <v>0</v>
      </c>
      <c r="F156" s="54">
        <f t="shared" si="51"/>
        <v>0</v>
      </c>
      <c r="G156" s="54">
        <f t="shared" si="51"/>
        <v>0</v>
      </c>
    </row>
    <row r="157" spans="1:7" s="25" customFormat="1" ht="31.2" x14ac:dyDescent="0.3">
      <c r="A157" s="275">
        <v>42</v>
      </c>
      <c r="B157" s="276"/>
      <c r="C157" s="277"/>
      <c r="D157" s="138" t="s">
        <v>23</v>
      </c>
      <c r="E157" s="54">
        <f t="shared" si="51"/>
        <v>0</v>
      </c>
      <c r="F157" s="54">
        <f t="shared" si="51"/>
        <v>0</v>
      </c>
      <c r="G157" s="54">
        <f t="shared" si="51"/>
        <v>0</v>
      </c>
    </row>
    <row r="158" spans="1:7" s="25" customFormat="1" ht="15.6" x14ac:dyDescent="0.3">
      <c r="A158" s="275">
        <v>422</v>
      </c>
      <c r="B158" s="276"/>
      <c r="C158" s="277"/>
      <c r="D158" s="138" t="s">
        <v>60</v>
      </c>
      <c r="E158" s="54">
        <f t="shared" si="51"/>
        <v>0</v>
      </c>
      <c r="F158" s="54">
        <f t="shared" si="51"/>
        <v>0</v>
      </c>
      <c r="G158" s="54">
        <f t="shared" si="51"/>
        <v>0</v>
      </c>
    </row>
    <row r="159" spans="1:7" ht="30" x14ac:dyDescent="0.3">
      <c r="A159" s="278">
        <v>42273</v>
      </c>
      <c r="B159" s="279"/>
      <c r="C159" s="280"/>
      <c r="D159" s="55" t="s">
        <v>82</v>
      </c>
      <c r="E159" s="56">
        <v>0</v>
      </c>
      <c r="F159" s="56">
        <v>0</v>
      </c>
      <c r="G159" s="56"/>
    </row>
    <row r="160" spans="1:7" s="25" customFormat="1" ht="15.6" x14ac:dyDescent="0.3">
      <c r="A160" s="341" t="s">
        <v>311</v>
      </c>
      <c r="B160" s="342"/>
      <c r="C160" s="343"/>
      <c r="D160" s="228" t="s">
        <v>155</v>
      </c>
      <c r="E160" s="229">
        <f>E161+E202+E234</f>
        <v>1260730</v>
      </c>
      <c r="F160" s="229">
        <f t="shared" ref="F160:G160" si="52">F161+F202+F234</f>
        <v>1310730</v>
      </c>
      <c r="G160" s="229">
        <f t="shared" si="52"/>
        <v>0</v>
      </c>
    </row>
    <row r="161" spans="1:7" s="25" customFormat="1" ht="15.6" x14ac:dyDescent="0.3">
      <c r="A161" s="293" t="s">
        <v>325</v>
      </c>
      <c r="B161" s="294"/>
      <c r="C161" s="295"/>
      <c r="D161" s="227" t="s">
        <v>209</v>
      </c>
      <c r="E161" s="52">
        <f t="shared" ref="E161:G161" si="53">E162</f>
        <v>1203890</v>
      </c>
      <c r="F161" s="52">
        <f t="shared" si="53"/>
        <v>1203890</v>
      </c>
      <c r="G161" s="52">
        <f t="shared" si="53"/>
        <v>0</v>
      </c>
    </row>
    <row r="162" spans="1:7" s="25" customFormat="1" ht="15.6" x14ac:dyDescent="0.3">
      <c r="A162" s="290" t="s">
        <v>326</v>
      </c>
      <c r="B162" s="291"/>
      <c r="C162" s="292"/>
      <c r="D162" s="223" t="s">
        <v>327</v>
      </c>
      <c r="E162" s="224">
        <f>E163+E198</f>
        <v>1203890</v>
      </c>
      <c r="F162" s="224">
        <f t="shared" ref="F162:G162" si="54">F163+F198</f>
        <v>1203890</v>
      </c>
      <c r="G162" s="224">
        <f t="shared" si="54"/>
        <v>0</v>
      </c>
    </row>
    <row r="163" spans="1:7" s="25" customFormat="1" ht="15.6" x14ac:dyDescent="0.3">
      <c r="A163" s="281">
        <v>3</v>
      </c>
      <c r="B163" s="282"/>
      <c r="C163" s="283"/>
      <c r="D163" s="53" t="s">
        <v>10</v>
      </c>
      <c r="E163" s="54">
        <f>E164+E177+E192+E195</f>
        <v>1203090</v>
      </c>
      <c r="F163" s="54">
        <f t="shared" ref="F163:G163" si="55">F164+F177+F192+F195</f>
        <v>1203090</v>
      </c>
      <c r="G163" s="54">
        <f t="shared" si="55"/>
        <v>0</v>
      </c>
    </row>
    <row r="164" spans="1:7" s="25" customFormat="1" ht="15.6" x14ac:dyDescent="0.3">
      <c r="A164" s="275">
        <v>31</v>
      </c>
      <c r="B164" s="276"/>
      <c r="C164" s="277"/>
      <c r="D164" s="53" t="s">
        <v>11</v>
      </c>
      <c r="E164" s="54">
        <f>E165+E169+E175</f>
        <v>1080090</v>
      </c>
      <c r="F164" s="54">
        <f t="shared" ref="F164:G164" si="56">F165+F169+F175</f>
        <v>1080090</v>
      </c>
      <c r="G164" s="54">
        <f t="shared" si="56"/>
        <v>0</v>
      </c>
    </row>
    <row r="165" spans="1:7" s="25" customFormat="1" ht="14.4" customHeight="1" x14ac:dyDescent="0.3">
      <c r="A165" s="275">
        <v>311</v>
      </c>
      <c r="B165" s="276"/>
      <c r="C165" s="277"/>
      <c r="D165" s="53" t="s">
        <v>80</v>
      </c>
      <c r="E165" s="54">
        <f>E166+E167+E168</f>
        <v>906010</v>
      </c>
      <c r="F165" s="54">
        <f t="shared" ref="F165:G165" si="57">F166+F167+F168</f>
        <v>906010</v>
      </c>
      <c r="G165" s="54">
        <f t="shared" si="57"/>
        <v>0</v>
      </c>
    </row>
    <row r="166" spans="1:7" ht="15.6" x14ac:dyDescent="0.3">
      <c r="A166" s="278">
        <v>31111</v>
      </c>
      <c r="B166" s="279"/>
      <c r="C166" s="280"/>
      <c r="D166" s="55" t="s">
        <v>41</v>
      </c>
      <c r="E166" s="57">
        <v>870730</v>
      </c>
      <c r="F166" s="57">
        <v>870730</v>
      </c>
      <c r="G166" s="57"/>
    </row>
    <row r="167" spans="1:7" ht="15.6" x14ac:dyDescent="0.3">
      <c r="A167" s="278">
        <v>31131</v>
      </c>
      <c r="B167" s="279"/>
      <c r="C167" s="280"/>
      <c r="D167" s="156" t="s">
        <v>201</v>
      </c>
      <c r="E167" s="57">
        <v>28480</v>
      </c>
      <c r="F167" s="57">
        <v>28480</v>
      </c>
      <c r="G167" s="57"/>
    </row>
    <row r="168" spans="1:7" ht="15.6" x14ac:dyDescent="0.3">
      <c r="A168" s="278">
        <v>31141</v>
      </c>
      <c r="B168" s="279"/>
      <c r="C168" s="280"/>
      <c r="D168" s="156" t="s">
        <v>202</v>
      </c>
      <c r="E168" s="57">
        <v>6800</v>
      </c>
      <c r="F168" s="57">
        <v>6800</v>
      </c>
      <c r="G168" s="57"/>
    </row>
    <row r="169" spans="1:7" s="25" customFormat="1" ht="17.399999999999999" customHeight="1" x14ac:dyDescent="0.3">
      <c r="A169" s="275">
        <v>312</v>
      </c>
      <c r="B169" s="276"/>
      <c r="C169" s="277"/>
      <c r="D169" s="53" t="s">
        <v>42</v>
      </c>
      <c r="E169" s="171">
        <f>E170+E171+E172+E173+E174</f>
        <v>24580</v>
      </c>
      <c r="F169" s="171">
        <f t="shared" ref="F169:G169" si="58">F170+F171+F172+F173+F174</f>
        <v>24580</v>
      </c>
      <c r="G169" s="171">
        <f t="shared" si="58"/>
        <v>0</v>
      </c>
    </row>
    <row r="170" spans="1:7" s="25" customFormat="1" ht="17.399999999999999" customHeight="1" x14ac:dyDescent="0.3">
      <c r="A170" s="278">
        <v>31212</v>
      </c>
      <c r="B170" s="279"/>
      <c r="C170" s="280"/>
      <c r="D170" s="103" t="s">
        <v>198</v>
      </c>
      <c r="E170" s="83">
        <v>7340</v>
      </c>
      <c r="F170" s="83">
        <v>7340</v>
      </c>
      <c r="G170" s="83"/>
    </row>
    <row r="171" spans="1:7" s="25" customFormat="1" ht="17.399999999999999" customHeight="1" x14ac:dyDescent="0.3">
      <c r="A171" s="278">
        <v>31214</v>
      </c>
      <c r="B171" s="279"/>
      <c r="C171" s="280"/>
      <c r="D171" s="103" t="s">
        <v>232</v>
      </c>
      <c r="E171" s="83">
        <v>3450</v>
      </c>
      <c r="F171" s="83">
        <v>3450</v>
      </c>
      <c r="G171" s="83"/>
    </row>
    <row r="172" spans="1:7" s="25" customFormat="1" ht="17.399999999999999" customHeight="1" x14ac:dyDescent="0.3">
      <c r="A172" s="278">
        <v>31215</v>
      </c>
      <c r="B172" s="279"/>
      <c r="C172" s="280"/>
      <c r="D172" s="103" t="s">
        <v>233</v>
      </c>
      <c r="E172" s="83">
        <v>890</v>
      </c>
      <c r="F172" s="83">
        <v>890</v>
      </c>
      <c r="G172" s="83"/>
    </row>
    <row r="173" spans="1:7" s="25" customFormat="1" ht="17.399999999999999" customHeight="1" x14ac:dyDescent="0.3">
      <c r="A173" s="278">
        <v>31216</v>
      </c>
      <c r="B173" s="279"/>
      <c r="C173" s="280"/>
      <c r="D173" s="103" t="s">
        <v>200</v>
      </c>
      <c r="E173" s="83">
        <v>12900</v>
      </c>
      <c r="F173" s="83">
        <v>12900</v>
      </c>
      <c r="G173" s="83"/>
    </row>
    <row r="174" spans="1:7" ht="15.6" x14ac:dyDescent="0.3">
      <c r="A174" s="278">
        <v>31219</v>
      </c>
      <c r="B174" s="279"/>
      <c r="C174" s="280"/>
      <c r="D174" s="55" t="s">
        <v>42</v>
      </c>
      <c r="E174" s="57">
        <v>0</v>
      </c>
      <c r="F174" s="57">
        <v>0</v>
      </c>
      <c r="G174" s="57"/>
    </row>
    <row r="175" spans="1:7" s="25" customFormat="1" ht="15.6" customHeight="1" x14ac:dyDescent="0.3">
      <c r="A175" s="275">
        <v>313</v>
      </c>
      <c r="B175" s="276"/>
      <c r="C175" s="277"/>
      <c r="D175" s="53" t="s">
        <v>43</v>
      </c>
      <c r="E175" s="171">
        <f t="shared" ref="E175:G175" si="59">E176</f>
        <v>149500</v>
      </c>
      <c r="F175" s="171">
        <f t="shared" si="59"/>
        <v>149500</v>
      </c>
      <c r="G175" s="171">
        <f t="shared" si="59"/>
        <v>0</v>
      </c>
    </row>
    <row r="176" spans="1:7" ht="30" x14ac:dyDescent="0.3">
      <c r="A176" s="278">
        <v>31321</v>
      </c>
      <c r="B176" s="279"/>
      <c r="C176" s="280"/>
      <c r="D176" s="55" t="s">
        <v>44</v>
      </c>
      <c r="E176" s="57">
        <v>149500</v>
      </c>
      <c r="F176" s="57">
        <v>149500</v>
      </c>
      <c r="G176" s="57"/>
    </row>
    <row r="177" spans="1:7" s="25" customFormat="1" ht="15.6" x14ac:dyDescent="0.3">
      <c r="A177" s="275">
        <v>32</v>
      </c>
      <c r="B177" s="276"/>
      <c r="C177" s="277"/>
      <c r="D177" s="53" t="s">
        <v>18</v>
      </c>
      <c r="E177" s="171">
        <f>E178+E180+E186</f>
        <v>108420</v>
      </c>
      <c r="F177" s="171">
        <f t="shared" ref="F177:G177" si="60">F178+F180+F186</f>
        <v>108420</v>
      </c>
      <c r="G177" s="171">
        <f t="shared" si="60"/>
        <v>0</v>
      </c>
    </row>
    <row r="178" spans="1:7" s="25" customFormat="1" ht="30" customHeight="1" x14ac:dyDescent="0.3">
      <c r="A178" s="275">
        <v>321</v>
      </c>
      <c r="B178" s="276"/>
      <c r="C178" s="277"/>
      <c r="D178" s="53" t="s">
        <v>45</v>
      </c>
      <c r="E178" s="171">
        <f t="shared" ref="E178:G178" si="61">E179</f>
        <v>38000</v>
      </c>
      <c r="F178" s="171">
        <f t="shared" si="61"/>
        <v>38000</v>
      </c>
      <c r="G178" s="171">
        <f t="shared" si="61"/>
        <v>0</v>
      </c>
    </row>
    <row r="179" spans="1:7" ht="30" x14ac:dyDescent="0.3">
      <c r="A179" s="278">
        <v>32121</v>
      </c>
      <c r="B179" s="279"/>
      <c r="C179" s="280"/>
      <c r="D179" s="55" t="s">
        <v>81</v>
      </c>
      <c r="E179" s="56">
        <v>38000</v>
      </c>
      <c r="F179" s="56">
        <v>38000</v>
      </c>
      <c r="G179" s="56"/>
    </row>
    <row r="180" spans="1:7" ht="19.95" customHeight="1" x14ac:dyDescent="0.3">
      <c r="A180" s="284">
        <v>322</v>
      </c>
      <c r="B180" s="285"/>
      <c r="C180" s="286"/>
      <c r="D180" s="97" t="s">
        <v>47</v>
      </c>
      <c r="E180" s="54">
        <f t="shared" ref="E180:G180" si="62">E181+E182+E183</f>
        <v>68000</v>
      </c>
      <c r="F180" s="54">
        <f t="shared" si="62"/>
        <v>68000</v>
      </c>
      <c r="G180" s="54">
        <f t="shared" si="62"/>
        <v>0</v>
      </c>
    </row>
    <row r="181" spans="1:7" ht="29.25" customHeight="1" x14ac:dyDescent="0.3">
      <c r="A181" s="278">
        <v>32219</v>
      </c>
      <c r="B181" s="279"/>
      <c r="C181" s="280"/>
      <c r="D181" s="154" t="s">
        <v>96</v>
      </c>
      <c r="E181" s="56">
        <v>0</v>
      </c>
      <c r="F181" s="56">
        <v>0</v>
      </c>
      <c r="G181" s="56"/>
    </row>
    <row r="182" spans="1:7" ht="20.399999999999999" customHeight="1" x14ac:dyDescent="0.3">
      <c r="A182" s="278">
        <v>32224</v>
      </c>
      <c r="B182" s="279"/>
      <c r="C182" s="280"/>
      <c r="D182" s="180" t="s">
        <v>235</v>
      </c>
      <c r="E182" s="56">
        <v>68000</v>
      </c>
      <c r="F182" s="56">
        <v>68000</v>
      </c>
      <c r="G182" s="56"/>
    </row>
    <row r="183" spans="1:7" ht="15.6" x14ac:dyDescent="0.3">
      <c r="A183" s="278">
        <v>32229</v>
      </c>
      <c r="B183" s="279"/>
      <c r="C183" s="280"/>
      <c r="D183" s="55" t="s">
        <v>57</v>
      </c>
      <c r="E183" s="56">
        <v>0</v>
      </c>
      <c r="F183" s="56">
        <v>0</v>
      </c>
      <c r="G183" s="56"/>
    </row>
    <row r="184" spans="1:7" ht="15.6" x14ac:dyDescent="0.3">
      <c r="A184" s="281">
        <v>323</v>
      </c>
      <c r="B184" s="282"/>
      <c r="C184" s="283"/>
      <c r="D184" s="138" t="s">
        <v>58</v>
      </c>
      <c r="E184" s="54">
        <f t="shared" ref="E184:G184" si="63">E185</f>
        <v>0</v>
      </c>
      <c r="F184" s="54">
        <f t="shared" si="63"/>
        <v>0</v>
      </c>
      <c r="G184" s="54">
        <f t="shared" si="63"/>
        <v>0</v>
      </c>
    </row>
    <row r="185" spans="1:7" ht="15.6" x14ac:dyDescent="0.3">
      <c r="A185" s="304">
        <v>32319</v>
      </c>
      <c r="B185" s="305"/>
      <c r="C185" s="306"/>
      <c r="D185" s="55" t="s">
        <v>131</v>
      </c>
      <c r="E185" s="56">
        <v>0</v>
      </c>
      <c r="F185" s="56">
        <v>0</v>
      </c>
      <c r="G185" s="56"/>
    </row>
    <row r="186" spans="1:7" s="25" customFormat="1" ht="30" customHeight="1" x14ac:dyDescent="0.3">
      <c r="A186" s="275">
        <v>329</v>
      </c>
      <c r="B186" s="276"/>
      <c r="C186" s="277"/>
      <c r="D186" s="53" t="s">
        <v>49</v>
      </c>
      <c r="E186" s="54">
        <f t="shared" ref="E186:G186" si="64">E187+E188</f>
        <v>2420</v>
      </c>
      <c r="F186" s="54">
        <f t="shared" si="64"/>
        <v>2420</v>
      </c>
      <c r="G186" s="54">
        <f t="shared" si="64"/>
        <v>0</v>
      </c>
    </row>
    <row r="187" spans="1:7" ht="15.6" x14ac:dyDescent="0.3">
      <c r="A187" s="278">
        <v>32955</v>
      </c>
      <c r="B187" s="279"/>
      <c r="C187" s="280"/>
      <c r="D187" s="55" t="s">
        <v>48</v>
      </c>
      <c r="E187" s="56">
        <v>2420</v>
      </c>
      <c r="F187" s="56">
        <v>2420</v>
      </c>
      <c r="G187" s="56"/>
    </row>
    <row r="188" spans="1:7" ht="15.6" x14ac:dyDescent="0.3">
      <c r="A188" s="278">
        <v>32961</v>
      </c>
      <c r="B188" s="279"/>
      <c r="C188" s="280"/>
      <c r="D188" s="55" t="s">
        <v>178</v>
      </c>
      <c r="E188" s="56">
        <v>0</v>
      </c>
      <c r="F188" s="56">
        <v>0</v>
      </c>
      <c r="G188" s="56"/>
    </row>
    <row r="189" spans="1:7" s="25" customFormat="1" ht="15.6" x14ac:dyDescent="0.3">
      <c r="A189" s="275">
        <v>34</v>
      </c>
      <c r="B189" s="276"/>
      <c r="C189" s="277"/>
      <c r="D189" s="138" t="s">
        <v>50</v>
      </c>
      <c r="E189" s="54">
        <f t="shared" ref="E189:G189" si="65">E190</f>
        <v>0</v>
      </c>
      <c r="F189" s="54">
        <f t="shared" si="65"/>
        <v>0</v>
      </c>
      <c r="G189" s="54">
        <f t="shared" si="65"/>
        <v>0</v>
      </c>
    </row>
    <row r="190" spans="1:7" s="25" customFormat="1" ht="17.399999999999999" customHeight="1" x14ac:dyDescent="0.3">
      <c r="A190" s="275">
        <v>343</v>
      </c>
      <c r="B190" s="276"/>
      <c r="C190" s="277"/>
      <c r="D190" s="138" t="s">
        <v>51</v>
      </c>
      <c r="E190" s="54">
        <f t="shared" ref="E190:G190" si="66">E191</f>
        <v>0</v>
      </c>
      <c r="F190" s="54">
        <f t="shared" si="66"/>
        <v>0</v>
      </c>
      <c r="G190" s="54">
        <f t="shared" si="66"/>
        <v>0</v>
      </c>
    </row>
    <row r="191" spans="1:7" ht="15.6" x14ac:dyDescent="0.3">
      <c r="A191" s="278">
        <v>34339</v>
      </c>
      <c r="B191" s="279"/>
      <c r="C191" s="280"/>
      <c r="D191" s="55" t="s">
        <v>52</v>
      </c>
      <c r="E191" s="57">
        <v>0</v>
      </c>
      <c r="F191" s="57">
        <v>0</v>
      </c>
      <c r="G191" s="57"/>
    </row>
    <row r="192" spans="1:7" s="25" customFormat="1" ht="31.2" x14ac:dyDescent="0.3">
      <c r="A192" s="275">
        <v>37</v>
      </c>
      <c r="B192" s="276"/>
      <c r="C192" s="277"/>
      <c r="D192" s="53" t="s">
        <v>147</v>
      </c>
      <c r="E192" s="54">
        <f t="shared" ref="E192:G193" si="67">E193</f>
        <v>14000</v>
      </c>
      <c r="F192" s="54">
        <f t="shared" si="67"/>
        <v>14000</v>
      </c>
      <c r="G192" s="54">
        <f t="shared" si="67"/>
        <v>0</v>
      </c>
    </row>
    <row r="193" spans="1:7" s="25" customFormat="1" ht="30" customHeight="1" x14ac:dyDescent="0.3">
      <c r="A193" s="275">
        <v>372</v>
      </c>
      <c r="B193" s="276"/>
      <c r="C193" s="277"/>
      <c r="D193" s="53" t="s">
        <v>64</v>
      </c>
      <c r="E193" s="54">
        <f t="shared" si="67"/>
        <v>14000</v>
      </c>
      <c r="F193" s="54">
        <f t="shared" si="67"/>
        <v>14000</v>
      </c>
      <c r="G193" s="54">
        <f t="shared" si="67"/>
        <v>0</v>
      </c>
    </row>
    <row r="194" spans="1:7" ht="42.75" customHeight="1" x14ac:dyDescent="0.3">
      <c r="A194" s="278">
        <v>37229</v>
      </c>
      <c r="B194" s="279"/>
      <c r="C194" s="280"/>
      <c r="D194" s="55" t="s">
        <v>138</v>
      </c>
      <c r="E194" s="56">
        <v>14000</v>
      </c>
      <c r="F194" s="56">
        <v>14000</v>
      </c>
      <c r="G194" s="56"/>
    </row>
    <row r="195" spans="1:7" ht="19.2" customHeight="1" x14ac:dyDescent="0.3">
      <c r="A195" s="284">
        <v>38</v>
      </c>
      <c r="B195" s="285"/>
      <c r="C195" s="286"/>
      <c r="D195" s="104" t="s">
        <v>151</v>
      </c>
      <c r="E195" s="100">
        <f t="shared" ref="E195:G195" si="68">E196</f>
        <v>580</v>
      </c>
      <c r="F195" s="100">
        <f t="shared" si="68"/>
        <v>580</v>
      </c>
      <c r="G195" s="100">
        <f t="shared" si="68"/>
        <v>0</v>
      </c>
    </row>
    <row r="196" spans="1:7" ht="15.6" customHeight="1" x14ac:dyDescent="0.3">
      <c r="A196" s="284">
        <v>381</v>
      </c>
      <c r="B196" s="285"/>
      <c r="C196" s="286"/>
      <c r="D196" s="104" t="s">
        <v>39</v>
      </c>
      <c r="E196" s="100">
        <f t="shared" ref="E196:G196" si="69">E197</f>
        <v>580</v>
      </c>
      <c r="F196" s="100">
        <f t="shared" si="69"/>
        <v>580</v>
      </c>
      <c r="G196" s="100">
        <f t="shared" si="69"/>
        <v>0</v>
      </c>
    </row>
    <row r="197" spans="1:7" ht="18" customHeight="1" x14ac:dyDescent="0.3">
      <c r="A197" s="278">
        <v>38129</v>
      </c>
      <c r="B197" s="279"/>
      <c r="C197" s="280"/>
      <c r="D197" s="55" t="s">
        <v>152</v>
      </c>
      <c r="E197" s="56">
        <v>580</v>
      </c>
      <c r="F197" s="56">
        <v>580</v>
      </c>
      <c r="G197" s="56"/>
    </row>
    <row r="198" spans="1:7" s="25" customFormat="1" ht="31.2" x14ac:dyDescent="0.3">
      <c r="A198" s="281">
        <v>4</v>
      </c>
      <c r="B198" s="282"/>
      <c r="C198" s="283"/>
      <c r="D198" s="53" t="s">
        <v>12</v>
      </c>
      <c r="E198" s="54">
        <f t="shared" ref="E198:G198" si="70">E199</f>
        <v>800</v>
      </c>
      <c r="F198" s="54">
        <f t="shared" si="70"/>
        <v>800</v>
      </c>
      <c r="G198" s="54">
        <f t="shared" si="70"/>
        <v>0</v>
      </c>
    </row>
    <row r="199" spans="1:7" s="25" customFormat="1" ht="31.2" x14ac:dyDescent="0.3">
      <c r="A199" s="275">
        <v>42</v>
      </c>
      <c r="B199" s="276"/>
      <c r="C199" s="277"/>
      <c r="D199" s="53" t="s">
        <v>23</v>
      </c>
      <c r="E199" s="54">
        <f t="shared" ref="E199:G199" si="71">E200</f>
        <v>800</v>
      </c>
      <c r="F199" s="54">
        <f t="shared" si="71"/>
        <v>800</v>
      </c>
      <c r="G199" s="54">
        <f t="shared" si="71"/>
        <v>0</v>
      </c>
    </row>
    <row r="200" spans="1:7" s="25" customFormat="1" ht="31.2" x14ac:dyDescent="0.3">
      <c r="A200" s="275">
        <v>424</v>
      </c>
      <c r="B200" s="276"/>
      <c r="C200" s="277"/>
      <c r="D200" s="53" t="s">
        <v>83</v>
      </c>
      <c r="E200" s="54">
        <f t="shared" ref="E200:G200" si="72">E201</f>
        <v>800</v>
      </c>
      <c r="F200" s="54">
        <f t="shared" si="72"/>
        <v>800</v>
      </c>
      <c r="G200" s="54">
        <f t="shared" si="72"/>
        <v>0</v>
      </c>
    </row>
    <row r="201" spans="1:7" ht="15.6" x14ac:dyDescent="0.3">
      <c r="A201" s="278">
        <v>42411</v>
      </c>
      <c r="B201" s="279"/>
      <c r="C201" s="280"/>
      <c r="D201" s="55" t="s">
        <v>116</v>
      </c>
      <c r="E201" s="56">
        <v>800</v>
      </c>
      <c r="F201" s="56">
        <v>800</v>
      </c>
      <c r="G201" s="56"/>
    </row>
    <row r="202" spans="1:7" s="25" customFormat="1" ht="15.6" x14ac:dyDescent="0.3">
      <c r="A202" s="341" t="s">
        <v>328</v>
      </c>
      <c r="B202" s="342"/>
      <c r="C202" s="343"/>
      <c r="D202" s="228" t="s">
        <v>329</v>
      </c>
      <c r="E202" s="229">
        <f t="shared" ref="E202:G202" si="73">E203</f>
        <v>31840</v>
      </c>
      <c r="F202" s="229">
        <f t="shared" si="73"/>
        <v>31840</v>
      </c>
      <c r="G202" s="229">
        <f t="shared" si="73"/>
        <v>0</v>
      </c>
    </row>
    <row r="203" spans="1:7" s="25" customFormat="1" ht="23.25" customHeight="1" x14ac:dyDescent="0.3">
      <c r="A203" s="290" t="s">
        <v>330</v>
      </c>
      <c r="B203" s="291"/>
      <c r="C203" s="292"/>
      <c r="D203" s="223" t="s">
        <v>331</v>
      </c>
      <c r="E203" s="224">
        <f>E204+E230</f>
        <v>31840</v>
      </c>
      <c r="F203" s="224">
        <f>F204+F230</f>
        <v>31840</v>
      </c>
      <c r="G203" s="224">
        <f>G204+G230</f>
        <v>0</v>
      </c>
    </row>
    <row r="204" spans="1:7" s="25" customFormat="1" ht="15.6" x14ac:dyDescent="0.3">
      <c r="A204" s="281">
        <v>3</v>
      </c>
      <c r="B204" s="282"/>
      <c r="C204" s="283"/>
      <c r="D204" s="53" t="s">
        <v>10</v>
      </c>
      <c r="E204" s="54">
        <f>E205+E215</f>
        <v>30340</v>
      </c>
      <c r="F204" s="54">
        <f t="shared" ref="F204:G204" si="74">F205+F215</f>
        <v>30340</v>
      </c>
      <c r="G204" s="54">
        <f t="shared" si="74"/>
        <v>0</v>
      </c>
    </row>
    <row r="205" spans="1:7" s="25" customFormat="1" ht="15.6" x14ac:dyDescent="0.3">
      <c r="A205" s="275">
        <v>31</v>
      </c>
      <c r="B205" s="276"/>
      <c r="C205" s="277"/>
      <c r="D205" s="155" t="s">
        <v>11</v>
      </c>
      <c r="E205" s="171">
        <f>E206+E208+E213</f>
        <v>28160</v>
      </c>
      <c r="F205" s="171">
        <f t="shared" ref="F205:G205" si="75">F206+F208+F213</f>
        <v>28160</v>
      </c>
      <c r="G205" s="171">
        <f t="shared" si="75"/>
        <v>0</v>
      </c>
    </row>
    <row r="206" spans="1:7" s="25" customFormat="1" ht="14.4" customHeight="1" x14ac:dyDescent="0.3">
      <c r="A206" s="275">
        <v>311</v>
      </c>
      <c r="B206" s="276"/>
      <c r="C206" s="277"/>
      <c r="D206" s="155" t="s">
        <v>80</v>
      </c>
      <c r="E206" s="171">
        <f t="shared" ref="E206:G206" si="76">E207</f>
        <v>23100</v>
      </c>
      <c r="F206" s="171">
        <f t="shared" si="76"/>
        <v>23100</v>
      </c>
      <c r="G206" s="171">
        <f t="shared" si="76"/>
        <v>0</v>
      </c>
    </row>
    <row r="207" spans="1:7" ht="15.6" x14ac:dyDescent="0.3">
      <c r="A207" s="278">
        <v>31111</v>
      </c>
      <c r="B207" s="279"/>
      <c r="C207" s="280"/>
      <c r="D207" s="156" t="s">
        <v>41</v>
      </c>
      <c r="E207" s="57">
        <v>23100</v>
      </c>
      <c r="F207" s="57">
        <v>23100</v>
      </c>
      <c r="G207" s="57"/>
    </row>
    <row r="208" spans="1:7" s="25" customFormat="1" ht="17.399999999999999" customHeight="1" x14ac:dyDescent="0.3">
      <c r="A208" s="275">
        <v>312</v>
      </c>
      <c r="B208" s="276"/>
      <c r="C208" s="277"/>
      <c r="D208" s="155" t="s">
        <v>42</v>
      </c>
      <c r="E208" s="171">
        <f t="shared" ref="E208:G208" si="77">E209+E210+E211+E212</f>
        <v>1240</v>
      </c>
      <c r="F208" s="171">
        <f t="shared" si="77"/>
        <v>1240</v>
      </c>
      <c r="G208" s="171">
        <f t="shared" si="77"/>
        <v>0</v>
      </c>
    </row>
    <row r="209" spans="1:7" s="23" customFormat="1" ht="17.399999999999999" customHeight="1" x14ac:dyDescent="0.3">
      <c r="A209" s="278">
        <v>31212</v>
      </c>
      <c r="B209" s="279"/>
      <c r="C209" s="280"/>
      <c r="D209" s="103" t="s">
        <v>198</v>
      </c>
      <c r="E209" s="57">
        <v>100</v>
      </c>
      <c r="F209" s="57">
        <v>100</v>
      </c>
      <c r="G209" s="57"/>
    </row>
    <row r="210" spans="1:7" s="23" customFormat="1" ht="17.399999999999999" customHeight="1" x14ac:dyDescent="0.3">
      <c r="A210" s="278">
        <v>31215</v>
      </c>
      <c r="B210" s="279"/>
      <c r="C210" s="280"/>
      <c r="D210" s="103" t="s">
        <v>233</v>
      </c>
      <c r="E210" s="57">
        <v>440</v>
      </c>
      <c r="F210" s="57">
        <v>440</v>
      </c>
      <c r="G210" s="57"/>
    </row>
    <row r="211" spans="1:7" s="25" customFormat="1" ht="17.399999999999999" customHeight="1" x14ac:dyDescent="0.3">
      <c r="A211" s="278">
        <v>31216</v>
      </c>
      <c r="B211" s="279"/>
      <c r="C211" s="280"/>
      <c r="D211" s="103" t="s">
        <v>200</v>
      </c>
      <c r="E211" s="83">
        <v>300</v>
      </c>
      <c r="F211" s="83">
        <v>300</v>
      </c>
      <c r="G211" s="83"/>
    </row>
    <row r="212" spans="1:7" s="25" customFormat="1" ht="17.399999999999999" customHeight="1" x14ac:dyDescent="0.3">
      <c r="A212" s="278">
        <v>31219</v>
      </c>
      <c r="B212" s="279"/>
      <c r="C212" s="280"/>
      <c r="D212" s="103" t="s">
        <v>203</v>
      </c>
      <c r="E212" s="83">
        <v>400</v>
      </c>
      <c r="F212" s="83">
        <v>400</v>
      </c>
      <c r="G212" s="83"/>
    </row>
    <row r="213" spans="1:7" s="25" customFormat="1" ht="15.6" customHeight="1" x14ac:dyDescent="0.3">
      <c r="A213" s="275">
        <v>313</v>
      </c>
      <c r="B213" s="276"/>
      <c r="C213" s="277"/>
      <c r="D213" s="155" t="s">
        <v>43</v>
      </c>
      <c r="E213" s="171">
        <f t="shared" ref="E213:G213" si="78">E214</f>
        <v>3820</v>
      </c>
      <c r="F213" s="171">
        <f t="shared" si="78"/>
        <v>3820</v>
      </c>
      <c r="G213" s="171">
        <f t="shared" si="78"/>
        <v>0</v>
      </c>
    </row>
    <row r="214" spans="1:7" ht="30" x14ac:dyDescent="0.3">
      <c r="A214" s="278">
        <v>31321</v>
      </c>
      <c r="B214" s="279"/>
      <c r="C214" s="280"/>
      <c r="D214" s="156" t="s">
        <v>44</v>
      </c>
      <c r="E214" s="57">
        <v>3820</v>
      </c>
      <c r="F214" s="57">
        <v>3820</v>
      </c>
      <c r="G214" s="57"/>
    </row>
    <row r="215" spans="1:7" s="25" customFormat="1" ht="15.6" x14ac:dyDescent="0.3">
      <c r="A215" s="275">
        <v>32</v>
      </c>
      <c r="B215" s="276"/>
      <c r="C215" s="277"/>
      <c r="D215" s="53" t="s">
        <v>18</v>
      </c>
      <c r="E215" s="171">
        <f t="shared" ref="E215:G215" si="79">E216+E220+E225+E228</f>
        <v>2180</v>
      </c>
      <c r="F215" s="171">
        <f t="shared" si="79"/>
        <v>2180</v>
      </c>
      <c r="G215" s="171">
        <f t="shared" si="79"/>
        <v>0</v>
      </c>
    </row>
    <row r="216" spans="1:7" s="25" customFormat="1" ht="33" customHeight="1" x14ac:dyDescent="0.3">
      <c r="A216" s="275">
        <v>321</v>
      </c>
      <c r="B216" s="276"/>
      <c r="C216" s="277"/>
      <c r="D216" s="53" t="s">
        <v>45</v>
      </c>
      <c r="E216" s="171">
        <f>E217+E218+E219</f>
        <v>1080</v>
      </c>
      <c r="F216" s="171">
        <f t="shared" ref="F216:G216" si="80">F217+F218+F219</f>
        <v>1080</v>
      </c>
      <c r="G216" s="171">
        <f t="shared" si="80"/>
        <v>0</v>
      </c>
    </row>
    <row r="217" spans="1:7" ht="15.6" x14ac:dyDescent="0.3">
      <c r="A217" s="278">
        <v>32119</v>
      </c>
      <c r="B217" s="279"/>
      <c r="C217" s="280"/>
      <c r="D217" s="55" t="s">
        <v>53</v>
      </c>
      <c r="E217" s="56">
        <v>580</v>
      </c>
      <c r="F217" s="56">
        <v>580</v>
      </c>
      <c r="G217" s="56"/>
    </row>
    <row r="218" spans="1:7" ht="30" x14ac:dyDescent="0.3">
      <c r="A218" s="278">
        <v>32121</v>
      </c>
      <c r="B218" s="279"/>
      <c r="C218" s="280"/>
      <c r="D218" s="177" t="s">
        <v>81</v>
      </c>
      <c r="E218" s="56">
        <v>500</v>
      </c>
      <c r="F218" s="56">
        <v>500</v>
      </c>
      <c r="G218" s="56"/>
    </row>
    <row r="219" spans="1:7" ht="35.25" customHeight="1" x14ac:dyDescent="0.3">
      <c r="A219" s="278">
        <v>32131</v>
      </c>
      <c r="B219" s="279"/>
      <c r="C219" s="280"/>
      <c r="D219" s="55" t="s">
        <v>54</v>
      </c>
      <c r="E219" s="56">
        <v>0</v>
      </c>
      <c r="F219" s="56">
        <v>0</v>
      </c>
      <c r="G219" s="56"/>
    </row>
    <row r="220" spans="1:7" s="25" customFormat="1" ht="22.95" customHeight="1" x14ac:dyDescent="0.3">
      <c r="A220" s="275">
        <v>322</v>
      </c>
      <c r="B220" s="276"/>
      <c r="C220" s="277"/>
      <c r="D220" s="176" t="s">
        <v>47</v>
      </c>
      <c r="E220" s="54">
        <f t="shared" ref="E220:G220" si="81">E221+E222+E223+E224</f>
        <v>500</v>
      </c>
      <c r="F220" s="54">
        <f t="shared" si="81"/>
        <v>500</v>
      </c>
      <c r="G220" s="54">
        <f t="shared" si="81"/>
        <v>0</v>
      </c>
    </row>
    <row r="221" spans="1:7" ht="15.6" x14ac:dyDescent="0.3">
      <c r="A221" s="278">
        <v>32211</v>
      </c>
      <c r="B221" s="279"/>
      <c r="C221" s="280"/>
      <c r="D221" s="55" t="s">
        <v>56</v>
      </c>
      <c r="E221" s="57">
        <v>0</v>
      </c>
      <c r="F221" s="57">
        <v>0</v>
      </c>
      <c r="G221" s="57"/>
    </row>
    <row r="222" spans="1:7" ht="15.6" x14ac:dyDescent="0.3">
      <c r="A222" s="278">
        <v>32219</v>
      </c>
      <c r="B222" s="279"/>
      <c r="C222" s="280"/>
      <c r="D222" s="177" t="s">
        <v>96</v>
      </c>
      <c r="E222" s="56">
        <v>500</v>
      </c>
      <c r="F222" s="56">
        <v>500</v>
      </c>
      <c r="G222" s="56"/>
    </row>
    <row r="223" spans="1:7" ht="15.6" x14ac:dyDescent="0.3">
      <c r="A223" s="278">
        <v>32229</v>
      </c>
      <c r="B223" s="279"/>
      <c r="C223" s="280"/>
      <c r="D223" s="55" t="s">
        <v>57</v>
      </c>
      <c r="E223" s="56">
        <v>0</v>
      </c>
      <c r="F223" s="56">
        <v>0</v>
      </c>
      <c r="G223" s="56"/>
    </row>
    <row r="224" spans="1:7" ht="30" x14ac:dyDescent="0.3">
      <c r="A224" s="278">
        <v>32244</v>
      </c>
      <c r="B224" s="279"/>
      <c r="C224" s="280"/>
      <c r="D224" s="55" t="s">
        <v>79</v>
      </c>
      <c r="E224" s="56">
        <v>0</v>
      </c>
      <c r="F224" s="56">
        <v>0</v>
      </c>
      <c r="G224" s="56"/>
    </row>
    <row r="225" spans="1:7" s="25" customFormat="1" ht="19.2" customHeight="1" x14ac:dyDescent="0.3">
      <c r="A225" s="275">
        <v>323</v>
      </c>
      <c r="B225" s="276"/>
      <c r="C225" s="277"/>
      <c r="D225" s="53" t="s">
        <v>58</v>
      </c>
      <c r="E225" s="54">
        <f t="shared" ref="E225:G225" si="82">E226+E227</f>
        <v>0</v>
      </c>
      <c r="F225" s="54">
        <f t="shared" si="82"/>
        <v>0</v>
      </c>
      <c r="G225" s="54">
        <f t="shared" si="82"/>
        <v>0</v>
      </c>
    </row>
    <row r="226" spans="1:7" ht="15.6" x14ac:dyDescent="0.3">
      <c r="A226" s="278">
        <v>32319</v>
      </c>
      <c r="B226" s="279"/>
      <c r="C226" s="280"/>
      <c r="D226" s="55" t="s">
        <v>131</v>
      </c>
      <c r="E226" s="56">
        <v>0</v>
      </c>
      <c r="F226" s="56">
        <v>0</v>
      </c>
      <c r="G226" s="56"/>
    </row>
    <row r="227" spans="1:7" ht="15.6" x14ac:dyDescent="0.3">
      <c r="A227" s="278">
        <v>32329</v>
      </c>
      <c r="B227" s="279"/>
      <c r="C227" s="280"/>
      <c r="D227" s="55" t="s">
        <v>179</v>
      </c>
      <c r="E227" s="56">
        <v>0</v>
      </c>
      <c r="F227" s="56">
        <v>0</v>
      </c>
      <c r="G227" s="56"/>
    </row>
    <row r="228" spans="1:7" s="25" customFormat="1" ht="31.2" x14ac:dyDescent="0.3">
      <c r="A228" s="275">
        <v>329</v>
      </c>
      <c r="B228" s="276"/>
      <c r="C228" s="277"/>
      <c r="D228" s="138" t="s">
        <v>49</v>
      </c>
      <c r="E228" s="54">
        <f t="shared" ref="E228:G228" si="83">E229</f>
        <v>600</v>
      </c>
      <c r="F228" s="54">
        <f t="shared" si="83"/>
        <v>600</v>
      </c>
      <c r="G228" s="54">
        <f t="shared" si="83"/>
        <v>0</v>
      </c>
    </row>
    <row r="229" spans="1:7" ht="30" x14ac:dyDescent="0.3">
      <c r="A229" s="278">
        <v>32999</v>
      </c>
      <c r="B229" s="279"/>
      <c r="C229" s="280"/>
      <c r="D229" s="55" t="s">
        <v>49</v>
      </c>
      <c r="E229" s="56">
        <v>600</v>
      </c>
      <c r="F229" s="56">
        <v>600</v>
      </c>
      <c r="G229" s="56"/>
    </row>
    <row r="230" spans="1:7" s="25" customFormat="1" ht="31.2" x14ac:dyDescent="0.3">
      <c r="A230" s="281">
        <v>4</v>
      </c>
      <c r="B230" s="282"/>
      <c r="C230" s="283"/>
      <c r="D230" s="53" t="s">
        <v>12</v>
      </c>
      <c r="E230" s="54">
        <f t="shared" ref="E230:G232" si="84">E231</f>
        <v>1500</v>
      </c>
      <c r="F230" s="54">
        <f t="shared" si="84"/>
        <v>1500</v>
      </c>
      <c r="G230" s="54">
        <f t="shared" si="84"/>
        <v>0</v>
      </c>
    </row>
    <row r="231" spans="1:7" s="25" customFormat="1" ht="31.2" x14ac:dyDescent="0.3">
      <c r="A231" s="275">
        <v>42</v>
      </c>
      <c r="B231" s="276"/>
      <c r="C231" s="277"/>
      <c r="D231" s="53" t="s">
        <v>23</v>
      </c>
      <c r="E231" s="54">
        <f t="shared" si="84"/>
        <v>1500</v>
      </c>
      <c r="F231" s="54">
        <f t="shared" si="84"/>
        <v>1500</v>
      </c>
      <c r="G231" s="54">
        <f t="shared" si="84"/>
        <v>0</v>
      </c>
    </row>
    <row r="232" spans="1:7" s="25" customFormat="1" ht="19.95" customHeight="1" x14ac:dyDescent="0.3">
      <c r="A232" s="275">
        <v>422</v>
      </c>
      <c r="B232" s="276"/>
      <c r="C232" s="277"/>
      <c r="D232" s="53" t="s">
        <v>60</v>
      </c>
      <c r="E232" s="54">
        <f t="shared" si="84"/>
        <v>1500</v>
      </c>
      <c r="F232" s="54">
        <f t="shared" si="84"/>
        <v>1500</v>
      </c>
      <c r="G232" s="54">
        <f t="shared" si="84"/>
        <v>0</v>
      </c>
    </row>
    <row r="233" spans="1:7" ht="30" x14ac:dyDescent="0.3">
      <c r="A233" s="278">
        <v>42273</v>
      </c>
      <c r="B233" s="279"/>
      <c r="C233" s="280"/>
      <c r="D233" s="55" t="s">
        <v>82</v>
      </c>
      <c r="E233" s="56">
        <v>1500</v>
      </c>
      <c r="F233" s="56">
        <v>1500</v>
      </c>
      <c r="G233" s="56"/>
    </row>
    <row r="234" spans="1:7" ht="30" customHeight="1" x14ac:dyDescent="0.3">
      <c r="A234" s="335" t="s">
        <v>332</v>
      </c>
      <c r="B234" s="336"/>
      <c r="C234" s="337"/>
      <c r="D234" s="236" t="s">
        <v>333</v>
      </c>
      <c r="E234" s="231">
        <f t="shared" ref="E234:G234" si="85">E235</f>
        <v>25000</v>
      </c>
      <c r="F234" s="231">
        <f t="shared" si="85"/>
        <v>75000</v>
      </c>
      <c r="G234" s="231">
        <f t="shared" si="85"/>
        <v>0</v>
      </c>
    </row>
    <row r="235" spans="1:7" ht="15.6" x14ac:dyDescent="0.3">
      <c r="A235" s="332" t="s">
        <v>334</v>
      </c>
      <c r="B235" s="333"/>
      <c r="C235" s="334"/>
      <c r="D235" s="235" t="s">
        <v>335</v>
      </c>
      <c r="E235" s="232">
        <f t="shared" ref="E235:G235" si="86">E236</f>
        <v>25000</v>
      </c>
      <c r="F235" s="232">
        <f t="shared" si="86"/>
        <v>75000</v>
      </c>
      <c r="G235" s="232">
        <f t="shared" si="86"/>
        <v>0</v>
      </c>
    </row>
    <row r="236" spans="1:7" ht="31.2" x14ac:dyDescent="0.3">
      <c r="A236" s="302">
        <v>4</v>
      </c>
      <c r="B236" s="302"/>
      <c r="C236" s="302"/>
      <c r="D236" s="215" t="s">
        <v>12</v>
      </c>
      <c r="E236" s="171">
        <f>E237</f>
        <v>25000</v>
      </c>
      <c r="F236" s="171">
        <f t="shared" ref="E236:G238" si="87">F237</f>
        <v>75000</v>
      </c>
      <c r="G236" s="171">
        <f t="shared" si="87"/>
        <v>0</v>
      </c>
    </row>
    <row r="237" spans="1:7" ht="31.2" x14ac:dyDescent="0.3">
      <c r="A237" s="302">
        <v>42</v>
      </c>
      <c r="B237" s="302"/>
      <c r="C237" s="302"/>
      <c r="D237" s="215" t="s">
        <v>115</v>
      </c>
      <c r="E237" s="171">
        <f t="shared" si="87"/>
        <v>25000</v>
      </c>
      <c r="F237" s="171">
        <f t="shared" si="87"/>
        <v>75000</v>
      </c>
      <c r="G237" s="171">
        <f t="shared" si="87"/>
        <v>0</v>
      </c>
    </row>
    <row r="238" spans="1:7" ht="15.6" x14ac:dyDescent="0.3">
      <c r="A238" s="302">
        <v>421</v>
      </c>
      <c r="B238" s="302"/>
      <c r="C238" s="302"/>
      <c r="D238" s="215" t="s">
        <v>305</v>
      </c>
      <c r="E238" s="171">
        <f t="shared" si="87"/>
        <v>25000</v>
      </c>
      <c r="F238" s="171">
        <f t="shared" si="87"/>
        <v>75000</v>
      </c>
      <c r="G238" s="171">
        <f t="shared" si="87"/>
        <v>0</v>
      </c>
    </row>
    <row r="239" spans="1:7" ht="30" x14ac:dyDescent="0.3">
      <c r="A239" s="303">
        <v>42123</v>
      </c>
      <c r="B239" s="303"/>
      <c r="C239" s="303"/>
      <c r="D239" s="216" t="s">
        <v>306</v>
      </c>
      <c r="E239" s="57">
        <v>25000</v>
      </c>
      <c r="F239" s="57">
        <v>75000</v>
      </c>
      <c r="G239" s="57"/>
    </row>
    <row r="240" spans="1:7" ht="19.2" customHeight="1" x14ac:dyDescent="0.3">
      <c r="A240" s="299" t="s">
        <v>336</v>
      </c>
      <c r="B240" s="300"/>
      <c r="C240" s="301"/>
      <c r="D240" s="233" t="s">
        <v>337</v>
      </c>
      <c r="E240" s="234">
        <f t="shared" ref="E240:G240" si="88">E241</f>
        <v>3800</v>
      </c>
      <c r="F240" s="234">
        <f t="shared" si="88"/>
        <v>3800</v>
      </c>
      <c r="G240" s="234">
        <f t="shared" si="88"/>
        <v>0</v>
      </c>
    </row>
    <row r="241" spans="1:7" ht="23.4" customHeight="1" x14ac:dyDescent="0.3">
      <c r="A241" s="299" t="s">
        <v>338</v>
      </c>
      <c r="B241" s="300"/>
      <c r="C241" s="301"/>
      <c r="D241" s="233" t="s">
        <v>87</v>
      </c>
      <c r="E241" s="234">
        <f t="shared" ref="E241:G241" si="89">E242</f>
        <v>3800</v>
      </c>
      <c r="F241" s="234">
        <f t="shared" si="89"/>
        <v>3800</v>
      </c>
      <c r="G241" s="234">
        <f t="shared" si="89"/>
        <v>0</v>
      </c>
    </row>
    <row r="242" spans="1:7" s="25" customFormat="1" ht="27.6" customHeight="1" x14ac:dyDescent="0.3">
      <c r="A242" s="290" t="s">
        <v>339</v>
      </c>
      <c r="B242" s="291"/>
      <c r="C242" s="292"/>
      <c r="D242" s="223" t="s">
        <v>340</v>
      </c>
      <c r="E242" s="224">
        <f t="shared" ref="E242:G242" si="90">E243+E252</f>
        <v>3800</v>
      </c>
      <c r="F242" s="224">
        <f t="shared" si="90"/>
        <v>3800</v>
      </c>
      <c r="G242" s="224">
        <f t="shared" si="90"/>
        <v>0</v>
      </c>
    </row>
    <row r="243" spans="1:7" s="25" customFormat="1" ht="15.6" x14ac:dyDescent="0.3">
      <c r="A243" s="281">
        <v>3</v>
      </c>
      <c r="B243" s="282"/>
      <c r="C243" s="283"/>
      <c r="D243" s="53" t="s">
        <v>10</v>
      </c>
      <c r="E243" s="54">
        <f t="shared" ref="E243:G243" si="91">E244</f>
        <v>3800</v>
      </c>
      <c r="F243" s="54">
        <f t="shared" si="91"/>
        <v>3800</v>
      </c>
      <c r="G243" s="54">
        <f t="shared" si="91"/>
        <v>0</v>
      </c>
    </row>
    <row r="244" spans="1:7" s="25" customFormat="1" ht="15.6" x14ac:dyDescent="0.3">
      <c r="A244" s="275">
        <v>32</v>
      </c>
      <c r="B244" s="276"/>
      <c r="C244" s="277"/>
      <c r="D244" s="53" t="s">
        <v>18</v>
      </c>
      <c r="E244" s="54">
        <f t="shared" ref="E244:G244" si="92">E245+E248</f>
        <v>3800</v>
      </c>
      <c r="F244" s="54">
        <f t="shared" si="92"/>
        <v>3800</v>
      </c>
      <c r="G244" s="54">
        <f t="shared" si="92"/>
        <v>0</v>
      </c>
    </row>
    <row r="245" spans="1:7" s="25" customFormat="1" ht="31.5" customHeight="1" x14ac:dyDescent="0.3">
      <c r="A245" s="275">
        <v>321</v>
      </c>
      <c r="B245" s="276"/>
      <c r="C245" s="277"/>
      <c r="D245" s="53" t="s">
        <v>45</v>
      </c>
      <c r="E245" s="54">
        <f t="shared" ref="E245:G245" si="93">E246+E247</f>
        <v>1800</v>
      </c>
      <c r="F245" s="54">
        <f t="shared" si="93"/>
        <v>1800</v>
      </c>
      <c r="G245" s="54">
        <f t="shared" si="93"/>
        <v>0</v>
      </c>
    </row>
    <row r="246" spans="1:7" s="23" customFormat="1" ht="31.5" customHeight="1" x14ac:dyDescent="0.3">
      <c r="A246" s="278">
        <v>32111</v>
      </c>
      <c r="B246" s="279"/>
      <c r="C246" s="280"/>
      <c r="D246" s="180" t="s">
        <v>119</v>
      </c>
      <c r="E246" s="56">
        <v>1800</v>
      </c>
      <c r="F246" s="56">
        <v>1800</v>
      </c>
      <c r="G246" s="56"/>
    </row>
    <row r="247" spans="1:7" ht="21.75" customHeight="1" x14ac:dyDescent="0.3">
      <c r="A247" s="278">
        <v>32119</v>
      </c>
      <c r="B247" s="279"/>
      <c r="C247" s="280"/>
      <c r="D247" s="55" t="s">
        <v>119</v>
      </c>
      <c r="E247" s="57">
        <v>0</v>
      </c>
      <c r="F247" s="57">
        <v>0</v>
      </c>
      <c r="G247" s="57"/>
    </row>
    <row r="248" spans="1:7" s="25" customFormat="1" ht="15" customHeight="1" x14ac:dyDescent="0.3">
      <c r="A248" s="275">
        <v>322</v>
      </c>
      <c r="B248" s="276"/>
      <c r="C248" s="277"/>
      <c r="D248" s="53" t="s">
        <v>47</v>
      </c>
      <c r="E248" s="54">
        <f t="shared" ref="E248:G248" si="94">E251+E250+E249</f>
        <v>2000</v>
      </c>
      <c r="F248" s="54">
        <f t="shared" si="94"/>
        <v>2000</v>
      </c>
      <c r="G248" s="54">
        <f t="shared" si="94"/>
        <v>0</v>
      </c>
    </row>
    <row r="249" spans="1:7" s="25" customFormat="1" ht="15.6" x14ac:dyDescent="0.3">
      <c r="A249" s="278">
        <v>32219</v>
      </c>
      <c r="B249" s="279"/>
      <c r="C249" s="280"/>
      <c r="D249" s="55" t="s">
        <v>96</v>
      </c>
      <c r="E249" s="98">
        <v>0</v>
      </c>
      <c r="F249" s="98">
        <v>0</v>
      </c>
      <c r="G249" s="98"/>
    </row>
    <row r="250" spans="1:7" s="25" customFormat="1" ht="30" x14ac:dyDescent="0.3">
      <c r="A250" s="278">
        <v>32244</v>
      </c>
      <c r="B250" s="279"/>
      <c r="C250" s="280"/>
      <c r="D250" s="55" t="s">
        <v>79</v>
      </c>
      <c r="E250" s="98">
        <v>0</v>
      </c>
      <c r="F250" s="98">
        <v>0</v>
      </c>
      <c r="G250" s="98"/>
    </row>
    <row r="251" spans="1:7" s="25" customFormat="1" ht="15.6" customHeight="1" x14ac:dyDescent="0.3">
      <c r="A251" s="278">
        <v>32251</v>
      </c>
      <c r="B251" s="279"/>
      <c r="C251" s="280"/>
      <c r="D251" s="55" t="s">
        <v>118</v>
      </c>
      <c r="E251" s="56">
        <v>2000</v>
      </c>
      <c r="F251" s="56">
        <v>2000</v>
      </c>
      <c r="G251" s="56"/>
    </row>
    <row r="252" spans="1:7" s="25" customFormat="1" ht="31.2" x14ac:dyDescent="0.3">
      <c r="A252" s="281">
        <v>4</v>
      </c>
      <c r="B252" s="282"/>
      <c r="C252" s="283"/>
      <c r="D252" s="138" t="s">
        <v>12</v>
      </c>
      <c r="E252" s="54">
        <f t="shared" ref="E252:G254" si="95">E253</f>
        <v>0</v>
      </c>
      <c r="F252" s="54">
        <f t="shared" si="95"/>
        <v>0</v>
      </c>
      <c r="G252" s="54">
        <f t="shared" si="95"/>
        <v>0</v>
      </c>
    </row>
    <row r="253" spans="1:7" s="25" customFormat="1" ht="31.2" x14ac:dyDescent="0.3">
      <c r="A253" s="275">
        <v>42</v>
      </c>
      <c r="B253" s="276"/>
      <c r="C253" s="277"/>
      <c r="D253" s="138" t="s">
        <v>115</v>
      </c>
      <c r="E253" s="54">
        <f t="shared" si="95"/>
        <v>0</v>
      </c>
      <c r="F253" s="54">
        <f t="shared" si="95"/>
        <v>0</v>
      </c>
      <c r="G253" s="54">
        <f t="shared" si="95"/>
        <v>0</v>
      </c>
    </row>
    <row r="254" spans="1:7" s="25" customFormat="1" ht="15" customHeight="1" x14ac:dyDescent="0.3">
      <c r="A254" s="275">
        <v>422</v>
      </c>
      <c r="B254" s="276"/>
      <c r="C254" s="277"/>
      <c r="D254" s="138" t="s">
        <v>60</v>
      </c>
      <c r="E254" s="54">
        <f t="shared" si="95"/>
        <v>0</v>
      </c>
      <c r="F254" s="54">
        <f t="shared" si="95"/>
        <v>0</v>
      </c>
      <c r="G254" s="54">
        <f t="shared" si="95"/>
        <v>0</v>
      </c>
    </row>
    <row r="255" spans="1:7" ht="30" x14ac:dyDescent="0.3">
      <c r="A255" s="278">
        <v>42273</v>
      </c>
      <c r="B255" s="279"/>
      <c r="C255" s="280"/>
      <c r="D255" s="55" t="s">
        <v>82</v>
      </c>
      <c r="E255" s="56">
        <v>0</v>
      </c>
      <c r="F255" s="56">
        <v>0</v>
      </c>
      <c r="G255" s="56"/>
    </row>
    <row r="256" spans="1:7" ht="46.8" x14ac:dyDescent="0.3">
      <c r="A256" s="299" t="s">
        <v>341</v>
      </c>
      <c r="B256" s="300"/>
      <c r="C256" s="301"/>
      <c r="D256" s="233" t="s">
        <v>342</v>
      </c>
      <c r="E256" s="234">
        <f t="shared" ref="E256:G256" si="96">E257</f>
        <v>4058</v>
      </c>
      <c r="F256" s="234">
        <f t="shared" si="96"/>
        <v>4058</v>
      </c>
      <c r="G256" s="234">
        <f t="shared" si="96"/>
        <v>0</v>
      </c>
    </row>
    <row r="257" spans="1:7" ht="46.8" x14ac:dyDescent="0.3">
      <c r="A257" s="335" t="s">
        <v>343</v>
      </c>
      <c r="B257" s="336"/>
      <c r="C257" s="337"/>
      <c r="D257" s="236" t="s">
        <v>342</v>
      </c>
      <c r="E257" s="231">
        <f t="shared" ref="E257:G257" si="97">E258</f>
        <v>4058</v>
      </c>
      <c r="F257" s="231">
        <f t="shared" si="97"/>
        <v>4058</v>
      </c>
      <c r="G257" s="231">
        <f t="shared" si="97"/>
        <v>0</v>
      </c>
    </row>
    <row r="258" spans="1:7" s="25" customFormat="1" ht="47.4" customHeight="1" x14ac:dyDescent="0.3">
      <c r="A258" s="290" t="s">
        <v>234</v>
      </c>
      <c r="B258" s="291"/>
      <c r="C258" s="292"/>
      <c r="D258" s="237" t="s">
        <v>342</v>
      </c>
      <c r="E258" s="224">
        <f t="shared" ref="E258:G258" si="98">E259+E266</f>
        <v>4058</v>
      </c>
      <c r="F258" s="224">
        <f t="shared" si="98"/>
        <v>4058</v>
      </c>
      <c r="G258" s="224">
        <f t="shared" si="98"/>
        <v>0</v>
      </c>
    </row>
    <row r="259" spans="1:7" s="25" customFormat="1" ht="15.6" x14ac:dyDescent="0.3">
      <c r="A259" s="281">
        <v>3</v>
      </c>
      <c r="B259" s="282"/>
      <c r="C259" s="283"/>
      <c r="D259" s="53" t="s">
        <v>10</v>
      </c>
      <c r="E259" s="54">
        <f t="shared" ref="E259:G259" si="99">E260</f>
        <v>2058</v>
      </c>
      <c r="F259" s="54">
        <f t="shared" si="99"/>
        <v>2058</v>
      </c>
      <c r="G259" s="54">
        <f t="shared" si="99"/>
        <v>0</v>
      </c>
    </row>
    <row r="260" spans="1:7" s="25" customFormat="1" ht="15.75" customHeight="1" x14ac:dyDescent="0.3">
      <c r="A260" s="275">
        <v>32</v>
      </c>
      <c r="B260" s="276"/>
      <c r="C260" s="277"/>
      <c r="D260" s="53" t="s">
        <v>18</v>
      </c>
      <c r="E260" s="54">
        <f t="shared" ref="E260:G260" si="100">E261+E264</f>
        <v>2058</v>
      </c>
      <c r="F260" s="54">
        <f t="shared" si="100"/>
        <v>2058</v>
      </c>
      <c r="G260" s="54">
        <f t="shared" si="100"/>
        <v>0</v>
      </c>
    </row>
    <row r="261" spans="1:7" s="25" customFormat="1" ht="15.6" customHeight="1" x14ac:dyDescent="0.3">
      <c r="A261" s="275">
        <v>322</v>
      </c>
      <c r="B261" s="276"/>
      <c r="C261" s="277"/>
      <c r="D261" s="149" t="s">
        <v>47</v>
      </c>
      <c r="E261" s="54">
        <f t="shared" ref="E261:G261" si="101">E262+E263</f>
        <v>1500</v>
      </c>
      <c r="F261" s="54">
        <f t="shared" si="101"/>
        <v>1500</v>
      </c>
      <c r="G261" s="54">
        <f t="shared" si="101"/>
        <v>0</v>
      </c>
    </row>
    <row r="262" spans="1:7" ht="30" x14ac:dyDescent="0.3">
      <c r="A262" s="278">
        <v>32244</v>
      </c>
      <c r="B262" s="279"/>
      <c r="C262" s="280"/>
      <c r="D262" s="156" t="s">
        <v>79</v>
      </c>
      <c r="E262" s="56">
        <v>1500</v>
      </c>
      <c r="F262" s="56">
        <v>1500</v>
      </c>
      <c r="G262" s="56"/>
    </row>
    <row r="263" spans="1:7" ht="15.6" customHeight="1" x14ac:dyDescent="0.3">
      <c r="A263" s="278">
        <v>32251</v>
      </c>
      <c r="B263" s="279"/>
      <c r="C263" s="280"/>
      <c r="D263" s="154" t="s">
        <v>130</v>
      </c>
      <c r="E263" s="56">
        <v>0</v>
      </c>
      <c r="F263" s="56">
        <v>0</v>
      </c>
      <c r="G263" s="56"/>
    </row>
    <row r="264" spans="1:7" s="25" customFormat="1" ht="19.2" customHeight="1" x14ac:dyDescent="0.3">
      <c r="A264" s="275">
        <v>323</v>
      </c>
      <c r="B264" s="276"/>
      <c r="C264" s="277"/>
      <c r="D264" s="53" t="s">
        <v>58</v>
      </c>
      <c r="E264" s="54">
        <f t="shared" ref="E264:G264" si="102">E265</f>
        <v>558</v>
      </c>
      <c r="F264" s="54">
        <f t="shared" si="102"/>
        <v>558</v>
      </c>
      <c r="G264" s="54">
        <f t="shared" si="102"/>
        <v>0</v>
      </c>
    </row>
    <row r="265" spans="1:7" ht="15.6" x14ac:dyDescent="0.3">
      <c r="A265" s="278">
        <v>32329</v>
      </c>
      <c r="B265" s="279"/>
      <c r="C265" s="280"/>
      <c r="D265" s="55" t="s">
        <v>132</v>
      </c>
      <c r="E265" s="56">
        <v>558</v>
      </c>
      <c r="F265" s="56">
        <v>558</v>
      </c>
      <c r="G265" s="56"/>
    </row>
    <row r="266" spans="1:7" s="25" customFormat="1" ht="31.2" x14ac:dyDescent="0.3">
      <c r="A266" s="281">
        <v>4</v>
      </c>
      <c r="B266" s="282"/>
      <c r="C266" s="283"/>
      <c r="D266" s="53" t="s">
        <v>12</v>
      </c>
      <c r="E266" s="54">
        <f t="shared" ref="E266:G268" si="103">E267</f>
        <v>2000</v>
      </c>
      <c r="F266" s="54">
        <f t="shared" si="103"/>
        <v>2000</v>
      </c>
      <c r="G266" s="54">
        <f t="shared" si="103"/>
        <v>0</v>
      </c>
    </row>
    <row r="267" spans="1:7" s="25" customFormat="1" ht="31.2" x14ac:dyDescent="0.3">
      <c r="A267" s="275">
        <v>42</v>
      </c>
      <c r="B267" s="276"/>
      <c r="C267" s="277"/>
      <c r="D267" s="53" t="s">
        <v>23</v>
      </c>
      <c r="E267" s="54">
        <f t="shared" si="103"/>
        <v>2000</v>
      </c>
      <c r="F267" s="54">
        <f t="shared" si="103"/>
        <v>2000</v>
      </c>
      <c r="G267" s="54">
        <f t="shared" si="103"/>
        <v>0</v>
      </c>
    </row>
    <row r="268" spans="1:7" s="25" customFormat="1" ht="21" customHeight="1" x14ac:dyDescent="0.3">
      <c r="A268" s="275">
        <v>422</v>
      </c>
      <c r="B268" s="276"/>
      <c r="C268" s="277"/>
      <c r="D268" s="53" t="s">
        <v>60</v>
      </c>
      <c r="E268" s="54">
        <f t="shared" si="103"/>
        <v>2000</v>
      </c>
      <c r="F268" s="54">
        <f t="shared" si="103"/>
        <v>2000</v>
      </c>
      <c r="G268" s="54">
        <f t="shared" si="103"/>
        <v>0</v>
      </c>
    </row>
    <row r="269" spans="1:7" ht="30" x14ac:dyDescent="0.3">
      <c r="A269" s="278">
        <v>42273</v>
      </c>
      <c r="B269" s="279"/>
      <c r="C269" s="280"/>
      <c r="D269" s="55" t="s">
        <v>82</v>
      </c>
      <c r="E269" s="56">
        <v>2000</v>
      </c>
      <c r="F269" s="56">
        <v>2000</v>
      </c>
      <c r="G269" s="56"/>
    </row>
    <row r="270" spans="1:7" s="49" customFormat="1" ht="50.4" customHeight="1" x14ac:dyDescent="0.3">
      <c r="A270" s="317" t="s">
        <v>344</v>
      </c>
      <c r="B270" s="318"/>
      <c r="C270" s="319"/>
      <c r="D270" s="151" t="s">
        <v>345</v>
      </c>
      <c r="E270" s="135">
        <f t="shared" ref="E270:G270" si="104">E271</f>
        <v>509</v>
      </c>
      <c r="F270" s="135">
        <f t="shared" si="104"/>
        <v>509</v>
      </c>
      <c r="G270" s="135">
        <f t="shared" si="104"/>
        <v>0</v>
      </c>
    </row>
    <row r="271" spans="1:7" s="49" customFormat="1" ht="31.2" customHeight="1" x14ac:dyDescent="0.3">
      <c r="A271" s="293" t="s">
        <v>312</v>
      </c>
      <c r="B271" s="294"/>
      <c r="C271" s="295"/>
      <c r="D271" s="227" t="s">
        <v>208</v>
      </c>
      <c r="E271" s="239">
        <f t="shared" ref="E271:G271" si="105">E272</f>
        <v>509</v>
      </c>
      <c r="F271" s="239">
        <f t="shared" si="105"/>
        <v>509</v>
      </c>
      <c r="G271" s="239">
        <f t="shared" si="105"/>
        <v>0</v>
      </c>
    </row>
    <row r="272" spans="1:7" s="49" customFormat="1" ht="29.4" customHeight="1" x14ac:dyDescent="0.3">
      <c r="A272" s="290" t="s">
        <v>318</v>
      </c>
      <c r="B272" s="291"/>
      <c r="C272" s="292"/>
      <c r="D272" s="223" t="s">
        <v>208</v>
      </c>
      <c r="E272" s="238">
        <f t="shared" ref="E272:G272" si="106">E273</f>
        <v>509</v>
      </c>
      <c r="F272" s="238">
        <f t="shared" si="106"/>
        <v>509</v>
      </c>
      <c r="G272" s="238">
        <f t="shared" si="106"/>
        <v>0</v>
      </c>
    </row>
    <row r="273" spans="1:7" s="25" customFormat="1" ht="15.6" x14ac:dyDescent="0.3">
      <c r="A273" s="281">
        <v>3</v>
      </c>
      <c r="B273" s="282"/>
      <c r="C273" s="283"/>
      <c r="D273" s="221" t="s">
        <v>10</v>
      </c>
      <c r="E273" s="54">
        <f t="shared" ref="E273:G273" si="107">E274</f>
        <v>509</v>
      </c>
      <c r="F273" s="54">
        <f t="shared" si="107"/>
        <v>509</v>
      </c>
      <c r="G273" s="54">
        <f t="shared" si="107"/>
        <v>0</v>
      </c>
    </row>
    <row r="274" spans="1:7" s="25" customFormat="1" ht="15.6" x14ac:dyDescent="0.3">
      <c r="A274" s="275">
        <v>32</v>
      </c>
      <c r="B274" s="276"/>
      <c r="C274" s="277"/>
      <c r="D274" s="221" t="s">
        <v>18</v>
      </c>
      <c r="E274" s="54">
        <f t="shared" ref="E274:G274" si="108">E275</f>
        <v>509</v>
      </c>
      <c r="F274" s="54">
        <f t="shared" si="108"/>
        <v>509</v>
      </c>
      <c r="G274" s="54">
        <f t="shared" si="108"/>
        <v>0</v>
      </c>
    </row>
    <row r="275" spans="1:7" s="25" customFormat="1" ht="20.399999999999999" customHeight="1" x14ac:dyDescent="0.3">
      <c r="A275" s="275">
        <v>322</v>
      </c>
      <c r="B275" s="276"/>
      <c r="C275" s="277"/>
      <c r="D275" s="221" t="s">
        <v>47</v>
      </c>
      <c r="E275" s="54">
        <f t="shared" ref="E275:G275" si="109">E276</f>
        <v>509</v>
      </c>
      <c r="F275" s="54">
        <f t="shared" si="109"/>
        <v>509</v>
      </c>
      <c r="G275" s="54">
        <f t="shared" si="109"/>
        <v>0</v>
      </c>
    </row>
    <row r="276" spans="1:7" s="25" customFormat="1" ht="17.399999999999999" customHeight="1" x14ac:dyDescent="0.3">
      <c r="A276" s="278">
        <v>32231</v>
      </c>
      <c r="B276" s="279"/>
      <c r="C276" s="280"/>
      <c r="D276" s="103" t="s">
        <v>97</v>
      </c>
      <c r="E276" s="83">
        <v>509</v>
      </c>
      <c r="F276" s="83">
        <v>509</v>
      </c>
      <c r="G276" s="83"/>
    </row>
    <row r="277" spans="1:7" s="25" customFormat="1" ht="40.200000000000003" customHeight="1" x14ac:dyDescent="0.3">
      <c r="A277" s="287" t="s">
        <v>309</v>
      </c>
      <c r="B277" s="288"/>
      <c r="C277" s="289"/>
      <c r="D277" s="240" t="s">
        <v>346</v>
      </c>
      <c r="E277" s="241">
        <f t="shared" ref="E277:G277" si="110">E278</f>
        <v>13750</v>
      </c>
      <c r="F277" s="241">
        <f t="shared" si="110"/>
        <v>13750</v>
      </c>
      <c r="G277" s="241">
        <f t="shared" si="110"/>
        <v>0</v>
      </c>
    </row>
    <row r="278" spans="1:7" s="25" customFormat="1" ht="30" customHeight="1" x14ac:dyDescent="0.3">
      <c r="A278" s="293" t="s">
        <v>312</v>
      </c>
      <c r="B278" s="294"/>
      <c r="C278" s="295"/>
      <c r="D278" s="227" t="s">
        <v>208</v>
      </c>
      <c r="E278" s="52">
        <f t="shared" ref="E278:G278" si="111">E279</f>
        <v>13750</v>
      </c>
      <c r="F278" s="52">
        <f t="shared" si="111"/>
        <v>13750</v>
      </c>
      <c r="G278" s="52">
        <f t="shared" si="111"/>
        <v>0</v>
      </c>
    </row>
    <row r="279" spans="1:7" s="25" customFormat="1" ht="31.2" x14ac:dyDescent="0.3">
      <c r="A279" s="290" t="s">
        <v>75</v>
      </c>
      <c r="B279" s="291"/>
      <c r="C279" s="292"/>
      <c r="D279" s="223" t="s">
        <v>180</v>
      </c>
      <c r="E279" s="224">
        <f>E280+E300</f>
        <v>13750</v>
      </c>
      <c r="F279" s="224">
        <f t="shared" ref="F279:G279" si="112">F280+F300</f>
        <v>13750</v>
      </c>
      <c r="G279" s="224">
        <f t="shared" si="112"/>
        <v>0</v>
      </c>
    </row>
    <row r="280" spans="1:7" s="25" customFormat="1" ht="15.6" x14ac:dyDescent="0.3">
      <c r="A280" s="281">
        <v>3</v>
      </c>
      <c r="B280" s="282"/>
      <c r="C280" s="283"/>
      <c r="D280" s="53" t="s">
        <v>10</v>
      </c>
      <c r="E280" s="54">
        <f t="shared" ref="E280:G280" si="113">E281+E297</f>
        <v>10250</v>
      </c>
      <c r="F280" s="54">
        <f t="shared" si="113"/>
        <v>10250</v>
      </c>
      <c r="G280" s="54">
        <f t="shared" si="113"/>
        <v>0</v>
      </c>
    </row>
    <row r="281" spans="1:7" s="25" customFormat="1" ht="15.6" x14ac:dyDescent="0.3">
      <c r="A281" s="275">
        <v>32</v>
      </c>
      <c r="B281" s="276"/>
      <c r="C281" s="277"/>
      <c r="D281" s="53" t="s">
        <v>18</v>
      </c>
      <c r="E281" s="54">
        <f t="shared" ref="E281:G281" si="114">E282+E284+E288</f>
        <v>10250</v>
      </c>
      <c r="F281" s="54">
        <f t="shared" si="114"/>
        <v>10250</v>
      </c>
      <c r="G281" s="54">
        <f t="shared" si="114"/>
        <v>0</v>
      </c>
    </row>
    <row r="282" spans="1:7" s="25" customFormat="1" ht="19.2" customHeight="1" x14ac:dyDescent="0.3">
      <c r="A282" s="275">
        <v>321</v>
      </c>
      <c r="B282" s="276"/>
      <c r="C282" s="277"/>
      <c r="D282" s="149" t="s">
        <v>45</v>
      </c>
      <c r="E282" s="171">
        <f t="shared" ref="E282:G282" si="115">E283</f>
        <v>0</v>
      </c>
      <c r="F282" s="171">
        <f t="shared" si="115"/>
        <v>0</v>
      </c>
      <c r="G282" s="171">
        <f t="shared" si="115"/>
        <v>0</v>
      </c>
    </row>
    <row r="283" spans="1:7" s="25" customFormat="1" ht="16.2" customHeight="1" x14ac:dyDescent="0.3">
      <c r="A283" s="278">
        <v>32131</v>
      </c>
      <c r="B283" s="279"/>
      <c r="C283" s="280"/>
      <c r="D283" s="154" t="s">
        <v>54</v>
      </c>
      <c r="E283" s="57">
        <v>0</v>
      </c>
      <c r="F283" s="57">
        <v>0</v>
      </c>
      <c r="G283" s="57"/>
    </row>
    <row r="284" spans="1:7" s="25" customFormat="1" ht="20.399999999999999" customHeight="1" x14ac:dyDescent="0.3">
      <c r="A284" s="275">
        <v>322</v>
      </c>
      <c r="B284" s="276"/>
      <c r="C284" s="277"/>
      <c r="D284" s="53" t="s">
        <v>47</v>
      </c>
      <c r="E284" s="171">
        <f t="shared" ref="E284:G284" si="116">E287+E285+E286</f>
        <v>0</v>
      </c>
      <c r="F284" s="171">
        <f t="shared" si="116"/>
        <v>0</v>
      </c>
      <c r="G284" s="171">
        <f t="shared" si="116"/>
        <v>0</v>
      </c>
    </row>
    <row r="285" spans="1:7" s="25" customFormat="1" ht="17.399999999999999" customHeight="1" x14ac:dyDescent="0.3">
      <c r="A285" s="278">
        <v>32231</v>
      </c>
      <c r="B285" s="279"/>
      <c r="C285" s="280"/>
      <c r="D285" s="103" t="s">
        <v>97</v>
      </c>
      <c r="E285" s="83">
        <v>0</v>
      </c>
      <c r="F285" s="83">
        <v>0</v>
      </c>
      <c r="G285" s="83"/>
    </row>
    <row r="286" spans="1:7" s="25" customFormat="1" ht="16.2" customHeight="1" x14ac:dyDescent="0.3">
      <c r="A286" s="278">
        <v>32233</v>
      </c>
      <c r="B286" s="279"/>
      <c r="C286" s="280"/>
      <c r="D286" s="103" t="s">
        <v>98</v>
      </c>
      <c r="E286" s="83">
        <v>0</v>
      </c>
      <c r="F286" s="83">
        <v>0</v>
      </c>
      <c r="G286" s="83"/>
    </row>
    <row r="287" spans="1:7" s="25" customFormat="1" ht="30" x14ac:dyDescent="0.3">
      <c r="A287" s="278">
        <v>32244</v>
      </c>
      <c r="B287" s="279"/>
      <c r="C287" s="280"/>
      <c r="D287" s="55" t="s">
        <v>79</v>
      </c>
      <c r="E287" s="57">
        <v>0</v>
      </c>
      <c r="F287" s="57">
        <v>0</v>
      </c>
      <c r="G287" s="57"/>
    </row>
    <row r="288" spans="1:7" s="25" customFormat="1" ht="18" customHeight="1" x14ac:dyDescent="0.3">
      <c r="A288" s="275">
        <v>323</v>
      </c>
      <c r="B288" s="276"/>
      <c r="C288" s="277"/>
      <c r="D288" s="53" t="s">
        <v>58</v>
      </c>
      <c r="E288" s="54">
        <f t="shared" ref="E288:G288" si="117">SUM(E289:E296)</f>
        <v>10250</v>
      </c>
      <c r="F288" s="54">
        <f t="shared" si="117"/>
        <v>10250</v>
      </c>
      <c r="G288" s="54">
        <f t="shared" si="117"/>
        <v>0</v>
      </c>
    </row>
    <row r="289" spans="1:7" ht="15.6" customHeight="1" x14ac:dyDescent="0.3">
      <c r="A289" s="278">
        <v>32311</v>
      </c>
      <c r="B289" s="279"/>
      <c r="C289" s="280"/>
      <c r="D289" s="154" t="s">
        <v>78</v>
      </c>
      <c r="E289" s="57">
        <v>0</v>
      </c>
      <c r="F289" s="57">
        <v>0</v>
      </c>
      <c r="G289" s="57"/>
    </row>
    <row r="290" spans="1:7" ht="15.6" customHeight="1" x14ac:dyDescent="0.3">
      <c r="A290" s="278">
        <v>32313</v>
      </c>
      <c r="B290" s="279"/>
      <c r="C290" s="280"/>
      <c r="D290" s="154" t="s">
        <v>109</v>
      </c>
      <c r="E290" s="57">
        <v>0</v>
      </c>
      <c r="F290" s="57">
        <v>0</v>
      </c>
      <c r="G290" s="57"/>
    </row>
    <row r="291" spans="1:7" s="25" customFormat="1" ht="30" customHeight="1" x14ac:dyDescent="0.3">
      <c r="A291" s="278">
        <v>32329</v>
      </c>
      <c r="B291" s="279"/>
      <c r="C291" s="280"/>
      <c r="D291" s="55" t="s">
        <v>121</v>
      </c>
      <c r="E291" s="57">
        <v>8500</v>
      </c>
      <c r="F291" s="57">
        <v>8500</v>
      </c>
      <c r="G291" s="57"/>
    </row>
    <row r="292" spans="1:7" ht="15.6" customHeight="1" x14ac:dyDescent="0.3">
      <c r="A292" s="328">
        <v>32349</v>
      </c>
      <c r="B292" s="328"/>
      <c r="C292" s="328"/>
      <c r="D292" s="165" t="s">
        <v>68</v>
      </c>
      <c r="E292" s="57">
        <v>0</v>
      </c>
      <c r="F292" s="57">
        <v>0</v>
      </c>
      <c r="G292" s="57"/>
    </row>
    <row r="293" spans="1:7" ht="15.6" customHeight="1" x14ac:dyDescent="0.3">
      <c r="A293" s="328">
        <v>32379</v>
      </c>
      <c r="B293" s="328"/>
      <c r="C293" s="328"/>
      <c r="D293" s="172" t="s">
        <v>135</v>
      </c>
      <c r="E293" s="57">
        <v>750</v>
      </c>
      <c r="F293" s="57">
        <v>750</v>
      </c>
      <c r="G293" s="57"/>
    </row>
    <row r="294" spans="1:7" ht="15.6" customHeight="1" x14ac:dyDescent="0.3">
      <c r="A294" s="328">
        <v>32389</v>
      </c>
      <c r="B294" s="328"/>
      <c r="C294" s="328"/>
      <c r="D294" s="165" t="s">
        <v>71</v>
      </c>
      <c r="E294" s="57">
        <v>0</v>
      </c>
      <c r="F294" s="57">
        <v>0</v>
      </c>
      <c r="G294" s="57"/>
    </row>
    <row r="295" spans="1:7" ht="15.6" customHeight="1" x14ac:dyDescent="0.3">
      <c r="A295" s="328">
        <v>32399</v>
      </c>
      <c r="B295" s="328"/>
      <c r="C295" s="328"/>
      <c r="D295" s="165" t="s">
        <v>72</v>
      </c>
      <c r="E295" s="57">
        <v>0</v>
      </c>
      <c r="F295" s="57">
        <v>0</v>
      </c>
      <c r="G295" s="57"/>
    </row>
    <row r="296" spans="1:7" ht="36" customHeight="1" x14ac:dyDescent="0.3">
      <c r="A296" s="278">
        <v>32999</v>
      </c>
      <c r="B296" s="279"/>
      <c r="C296" s="280"/>
      <c r="D296" s="217" t="s">
        <v>49</v>
      </c>
      <c r="E296" s="57">
        <v>1000</v>
      </c>
      <c r="F296" s="57">
        <v>1000</v>
      </c>
      <c r="G296" s="57"/>
    </row>
    <row r="297" spans="1:7" s="25" customFormat="1" ht="15.6" x14ac:dyDescent="0.3">
      <c r="A297" s="331">
        <v>34</v>
      </c>
      <c r="B297" s="331"/>
      <c r="C297" s="331"/>
      <c r="D297" s="170" t="s">
        <v>50</v>
      </c>
      <c r="E297" s="171">
        <f t="shared" ref="E297:G297" si="118">E298</f>
        <v>0</v>
      </c>
      <c r="F297" s="171">
        <f t="shared" si="118"/>
        <v>0</v>
      </c>
      <c r="G297" s="171">
        <f t="shared" si="118"/>
        <v>0</v>
      </c>
    </row>
    <row r="298" spans="1:7" s="25" customFormat="1" ht="30" customHeight="1" x14ac:dyDescent="0.3">
      <c r="A298" s="331">
        <v>343</v>
      </c>
      <c r="B298" s="331"/>
      <c r="C298" s="331"/>
      <c r="D298" s="170" t="s">
        <v>51</v>
      </c>
      <c r="E298" s="171">
        <f t="shared" ref="E298:G298" si="119">E299</f>
        <v>0</v>
      </c>
      <c r="F298" s="171">
        <f t="shared" si="119"/>
        <v>0</v>
      </c>
      <c r="G298" s="171">
        <f t="shared" si="119"/>
        <v>0</v>
      </c>
    </row>
    <row r="299" spans="1:7" ht="30" x14ac:dyDescent="0.3">
      <c r="A299" s="328">
        <v>34311</v>
      </c>
      <c r="B299" s="328"/>
      <c r="C299" s="328"/>
      <c r="D299" s="165" t="s">
        <v>74</v>
      </c>
      <c r="E299" s="57">
        <v>0</v>
      </c>
      <c r="F299" s="57">
        <v>0</v>
      </c>
      <c r="G299" s="57"/>
    </row>
    <row r="300" spans="1:7" ht="31.2" x14ac:dyDescent="0.3">
      <c r="A300" s="302">
        <v>4</v>
      </c>
      <c r="B300" s="302"/>
      <c r="C300" s="302"/>
      <c r="D300" s="170" t="s">
        <v>12</v>
      </c>
      <c r="E300" s="171">
        <f>E301</f>
        <v>3500</v>
      </c>
      <c r="F300" s="171">
        <f t="shared" ref="E300:G302" si="120">F301</f>
        <v>3500</v>
      </c>
      <c r="G300" s="171">
        <f t="shared" si="120"/>
        <v>0</v>
      </c>
    </row>
    <row r="301" spans="1:7" ht="31.2" x14ac:dyDescent="0.3">
      <c r="A301" s="281">
        <v>42</v>
      </c>
      <c r="B301" s="282"/>
      <c r="C301" s="283"/>
      <c r="D301" s="215" t="s">
        <v>115</v>
      </c>
      <c r="E301" s="171">
        <f t="shared" si="120"/>
        <v>3500</v>
      </c>
      <c r="F301" s="171">
        <f t="shared" si="120"/>
        <v>3500</v>
      </c>
      <c r="G301" s="171">
        <f t="shared" si="120"/>
        <v>0</v>
      </c>
    </row>
    <row r="302" spans="1:7" ht="15.6" x14ac:dyDescent="0.3">
      <c r="A302" s="281">
        <v>422</v>
      </c>
      <c r="B302" s="282"/>
      <c r="C302" s="283"/>
      <c r="D302" s="215" t="s">
        <v>60</v>
      </c>
      <c r="E302" s="171">
        <f t="shared" si="120"/>
        <v>3500</v>
      </c>
      <c r="F302" s="171">
        <f t="shared" si="120"/>
        <v>3500</v>
      </c>
      <c r="G302" s="171">
        <f t="shared" si="120"/>
        <v>0</v>
      </c>
    </row>
    <row r="303" spans="1:7" ht="30" x14ac:dyDescent="0.3">
      <c r="A303" s="303">
        <v>42273</v>
      </c>
      <c r="B303" s="303"/>
      <c r="C303" s="303"/>
      <c r="D303" s="165" t="s">
        <v>82</v>
      </c>
      <c r="E303" s="57">
        <v>3500</v>
      </c>
      <c r="F303" s="57">
        <v>3500</v>
      </c>
      <c r="G303" s="57"/>
    </row>
    <row r="304" spans="1:7" s="25" customFormat="1" ht="30" customHeight="1" x14ac:dyDescent="0.3">
      <c r="A304" s="287" t="s">
        <v>241</v>
      </c>
      <c r="B304" s="288"/>
      <c r="C304" s="289"/>
      <c r="D304" s="141" t="s">
        <v>124</v>
      </c>
      <c r="E304" s="142">
        <f t="shared" ref="E304:G305" si="121">E305</f>
        <v>0</v>
      </c>
      <c r="F304" s="142">
        <f t="shared" si="121"/>
        <v>0</v>
      </c>
      <c r="G304" s="142">
        <f t="shared" si="121"/>
        <v>0</v>
      </c>
    </row>
    <row r="305" spans="1:7" s="25" customFormat="1" ht="30" customHeight="1" x14ac:dyDescent="0.3">
      <c r="A305" s="290" t="s">
        <v>122</v>
      </c>
      <c r="B305" s="291"/>
      <c r="C305" s="292"/>
      <c r="D305" s="223" t="s">
        <v>123</v>
      </c>
      <c r="E305" s="224">
        <f t="shared" si="121"/>
        <v>0</v>
      </c>
      <c r="F305" s="224">
        <f t="shared" si="121"/>
        <v>0</v>
      </c>
      <c r="G305" s="224">
        <f t="shared" si="121"/>
        <v>0</v>
      </c>
    </row>
    <row r="306" spans="1:7" s="25" customFormat="1" ht="15.6" x14ac:dyDescent="0.3">
      <c r="A306" s="281">
        <v>3</v>
      </c>
      <c r="B306" s="282"/>
      <c r="C306" s="283"/>
      <c r="D306" s="53" t="s">
        <v>10</v>
      </c>
      <c r="E306" s="54">
        <f t="shared" ref="E306:G306" si="122">E307+E314</f>
        <v>0</v>
      </c>
      <c r="F306" s="54">
        <f t="shared" si="122"/>
        <v>0</v>
      </c>
      <c r="G306" s="54">
        <f t="shared" si="122"/>
        <v>0</v>
      </c>
    </row>
    <row r="307" spans="1:7" s="25" customFormat="1" ht="15.6" x14ac:dyDescent="0.3">
      <c r="A307" s="275">
        <v>31</v>
      </c>
      <c r="B307" s="276"/>
      <c r="C307" s="277"/>
      <c r="D307" s="53" t="s">
        <v>11</v>
      </c>
      <c r="E307" s="54">
        <f t="shared" ref="E307:F307" si="123">E308+E310+E312</f>
        <v>0</v>
      </c>
      <c r="F307" s="54">
        <f t="shared" si="123"/>
        <v>0</v>
      </c>
      <c r="G307" s="54">
        <f t="shared" ref="G307" si="124">G308+G310+G312</f>
        <v>0</v>
      </c>
    </row>
    <row r="308" spans="1:7" s="25" customFormat="1" ht="20.399999999999999" customHeight="1" x14ac:dyDescent="0.3">
      <c r="A308" s="275">
        <v>311</v>
      </c>
      <c r="B308" s="276"/>
      <c r="C308" s="277"/>
      <c r="D308" s="53" t="s">
        <v>80</v>
      </c>
      <c r="E308" s="54">
        <f t="shared" ref="E308:G308" si="125">E309</f>
        <v>0</v>
      </c>
      <c r="F308" s="54">
        <f t="shared" si="125"/>
        <v>0</v>
      </c>
      <c r="G308" s="54">
        <f t="shared" si="125"/>
        <v>0</v>
      </c>
    </row>
    <row r="309" spans="1:7" ht="15.6" x14ac:dyDescent="0.3">
      <c r="A309" s="278">
        <v>31111</v>
      </c>
      <c r="B309" s="279"/>
      <c r="C309" s="280"/>
      <c r="D309" s="55" t="s">
        <v>41</v>
      </c>
      <c r="E309" s="56">
        <v>0</v>
      </c>
      <c r="F309" s="56">
        <v>0</v>
      </c>
      <c r="G309" s="56"/>
    </row>
    <row r="310" spans="1:7" s="25" customFormat="1" ht="19.95" customHeight="1" x14ac:dyDescent="0.3">
      <c r="A310" s="275">
        <v>312</v>
      </c>
      <c r="B310" s="276"/>
      <c r="C310" s="277"/>
      <c r="D310" s="53" t="s">
        <v>42</v>
      </c>
      <c r="E310" s="54">
        <f t="shared" ref="E310:G310" si="126">E311</f>
        <v>0</v>
      </c>
      <c r="F310" s="54">
        <f t="shared" si="126"/>
        <v>0</v>
      </c>
      <c r="G310" s="54">
        <f t="shared" si="126"/>
        <v>0</v>
      </c>
    </row>
    <row r="311" spans="1:7" ht="15.6" x14ac:dyDescent="0.3">
      <c r="A311" s="278">
        <v>31219</v>
      </c>
      <c r="B311" s="279"/>
      <c r="C311" s="280"/>
      <c r="D311" s="55" t="s">
        <v>42</v>
      </c>
      <c r="E311" s="56">
        <v>0</v>
      </c>
      <c r="F311" s="56">
        <v>0</v>
      </c>
      <c r="G311" s="56"/>
    </row>
    <row r="312" spans="1:7" s="25" customFormat="1" ht="17.399999999999999" customHeight="1" x14ac:dyDescent="0.3">
      <c r="A312" s="275">
        <v>313</v>
      </c>
      <c r="B312" s="276"/>
      <c r="C312" s="277"/>
      <c r="D312" s="53" t="s">
        <v>43</v>
      </c>
      <c r="E312" s="54">
        <f t="shared" ref="E312:G312" si="127">E313</f>
        <v>0</v>
      </c>
      <c r="F312" s="54">
        <f t="shared" si="127"/>
        <v>0</v>
      </c>
      <c r="G312" s="54">
        <f t="shared" si="127"/>
        <v>0</v>
      </c>
    </row>
    <row r="313" spans="1:7" ht="30" x14ac:dyDescent="0.3">
      <c r="A313" s="278">
        <v>31321</v>
      </c>
      <c r="B313" s="279"/>
      <c r="C313" s="280"/>
      <c r="D313" s="55" t="s">
        <v>44</v>
      </c>
      <c r="E313" s="56">
        <v>0</v>
      </c>
      <c r="F313" s="56">
        <v>0</v>
      </c>
      <c r="G313" s="56"/>
    </row>
    <row r="314" spans="1:7" s="25" customFormat="1" ht="15.6" x14ac:dyDescent="0.3">
      <c r="A314" s="275">
        <v>32</v>
      </c>
      <c r="B314" s="276"/>
      <c r="C314" s="277"/>
      <c r="D314" s="53" t="s">
        <v>18</v>
      </c>
      <c r="E314" s="54">
        <f t="shared" ref="E314:F314" si="128">E316</f>
        <v>0</v>
      </c>
      <c r="F314" s="54">
        <f t="shared" si="128"/>
        <v>0</v>
      </c>
      <c r="G314" s="54">
        <f>G316</f>
        <v>0</v>
      </c>
    </row>
    <row r="315" spans="1:7" s="25" customFormat="1" ht="27.75" customHeight="1" x14ac:dyDescent="0.3">
      <c r="A315" s="275">
        <v>321</v>
      </c>
      <c r="B315" s="276"/>
      <c r="C315" s="277"/>
      <c r="D315" s="53" t="s">
        <v>45</v>
      </c>
      <c r="E315" s="54">
        <f t="shared" ref="E315:G315" si="129">E316</f>
        <v>0</v>
      </c>
      <c r="F315" s="54">
        <f t="shared" si="129"/>
        <v>0</v>
      </c>
      <c r="G315" s="54">
        <f t="shared" si="129"/>
        <v>0</v>
      </c>
    </row>
    <row r="316" spans="1:7" ht="30" x14ac:dyDescent="0.3">
      <c r="A316" s="278">
        <v>32121</v>
      </c>
      <c r="B316" s="279"/>
      <c r="C316" s="280"/>
      <c r="D316" s="55" t="s">
        <v>81</v>
      </c>
      <c r="E316" s="56">
        <v>0</v>
      </c>
      <c r="F316" s="56">
        <v>0</v>
      </c>
      <c r="G316" s="56"/>
    </row>
    <row r="317" spans="1:7" s="25" customFormat="1" ht="30" customHeight="1" x14ac:dyDescent="0.3">
      <c r="A317" s="287" t="s">
        <v>240</v>
      </c>
      <c r="B317" s="288"/>
      <c r="C317" s="289"/>
      <c r="D317" s="141" t="s">
        <v>125</v>
      </c>
      <c r="E317" s="142">
        <f t="shared" ref="E317:G319" si="130">E318</f>
        <v>0</v>
      </c>
      <c r="F317" s="142">
        <f t="shared" si="130"/>
        <v>0</v>
      </c>
      <c r="G317" s="142">
        <f t="shared" si="130"/>
        <v>0</v>
      </c>
    </row>
    <row r="318" spans="1:7" s="25" customFormat="1" ht="30" customHeight="1" x14ac:dyDescent="0.3">
      <c r="A318" s="290" t="s">
        <v>122</v>
      </c>
      <c r="B318" s="291"/>
      <c r="C318" s="292"/>
      <c r="D318" s="223" t="s">
        <v>123</v>
      </c>
      <c r="E318" s="224">
        <f t="shared" si="130"/>
        <v>0</v>
      </c>
      <c r="F318" s="224">
        <f t="shared" si="130"/>
        <v>0</v>
      </c>
      <c r="G318" s="224">
        <f t="shared" si="130"/>
        <v>0</v>
      </c>
    </row>
    <row r="319" spans="1:7" s="25" customFormat="1" ht="15.6" x14ac:dyDescent="0.3">
      <c r="A319" s="281">
        <v>3</v>
      </c>
      <c r="B319" s="282"/>
      <c r="C319" s="283"/>
      <c r="D319" s="53" t="s">
        <v>10</v>
      </c>
      <c r="E319" s="54">
        <f t="shared" ref="E319:F319" si="131">E320+E330</f>
        <v>0</v>
      </c>
      <c r="F319" s="54">
        <f t="shared" si="131"/>
        <v>0</v>
      </c>
      <c r="G319" s="54">
        <f t="shared" si="130"/>
        <v>0</v>
      </c>
    </row>
    <row r="320" spans="1:7" s="25" customFormat="1" ht="15.6" x14ac:dyDescent="0.3">
      <c r="A320" s="275">
        <v>31</v>
      </c>
      <c r="B320" s="276"/>
      <c r="C320" s="277"/>
      <c r="D320" s="53" t="s">
        <v>11</v>
      </c>
      <c r="E320" s="54">
        <f t="shared" ref="E320:G320" si="132">E321+E323+E328</f>
        <v>0</v>
      </c>
      <c r="F320" s="54">
        <f t="shared" si="132"/>
        <v>0</v>
      </c>
      <c r="G320" s="54">
        <f t="shared" si="132"/>
        <v>0</v>
      </c>
    </row>
    <row r="321" spans="1:7" s="25" customFormat="1" ht="19.2" customHeight="1" x14ac:dyDescent="0.3">
      <c r="A321" s="275">
        <v>311</v>
      </c>
      <c r="B321" s="276"/>
      <c r="C321" s="277"/>
      <c r="D321" s="53" t="s">
        <v>80</v>
      </c>
      <c r="E321" s="54">
        <f t="shared" ref="E321:G321" si="133">E322</f>
        <v>0</v>
      </c>
      <c r="F321" s="54">
        <f t="shared" si="133"/>
        <v>0</v>
      </c>
      <c r="G321" s="54">
        <f t="shared" si="133"/>
        <v>0</v>
      </c>
    </row>
    <row r="322" spans="1:7" ht="15.6" x14ac:dyDescent="0.3">
      <c r="A322" s="278">
        <v>31111</v>
      </c>
      <c r="B322" s="279"/>
      <c r="C322" s="280"/>
      <c r="D322" s="55" t="s">
        <v>41</v>
      </c>
      <c r="E322" s="56">
        <v>0</v>
      </c>
      <c r="F322" s="56">
        <v>0</v>
      </c>
      <c r="G322" s="56"/>
    </row>
    <row r="323" spans="1:7" s="25" customFormat="1" ht="19.2" customHeight="1" x14ac:dyDescent="0.3">
      <c r="A323" s="275">
        <v>312</v>
      </c>
      <c r="B323" s="276"/>
      <c r="C323" s="277"/>
      <c r="D323" s="53" t="s">
        <v>42</v>
      </c>
      <c r="E323" s="171">
        <f t="shared" ref="E323:F323" si="134">E327</f>
        <v>0</v>
      </c>
      <c r="F323" s="171">
        <f t="shared" si="134"/>
        <v>0</v>
      </c>
      <c r="G323" s="171">
        <f t="shared" ref="G323" si="135">G327</f>
        <v>0</v>
      </c>
    </row>
    <row r="324" spans="1:7" s="25" customFormat="1" ht="17.399999999999999" customHeight="1" x14ac:dyDescent="0.3">
      <c r="A324" s="278">
        <v>31212</v>
      </c>
      <c r="B324" s="279"/>
      <c r="C324" s="280"/>
      <c r="D324" s="103" t="s">
        <v>198</v>
      </c>
      <c r="E324" s="83">
        <v>0</v>
      </c>
      <c r="F324" s="83">
        <v>0</v>
      </c>
      <c r="G324" s="83"/>
    </row>
    <row r="325" spans="1:7" s="25" customFormat="1" ht="17.399999999999999" customHeight="1" x14ac:dyDescent="0.3">
      <c r="A325" s="278">
        <v>31214</v>
      </c>
      <c r="B325" s="279"/>
      <c r="C325" s="280"/>
      <c r="D325" s="103" t="s">
        <v>199</v>
      </c>
      <c r="E325" s="83">
        <v>0</v>
      </c>
      <c r="F325" s="83">
        <v>0</v>
      </c>
      <c r="G325" s="83"/>
    </row>
    <row r="326" spans="1:7" s="25" customFormat="1" ht="17.399999999999999" customHeight="1" x14ac:dyDescent="0.3">
      <c r="A326" s="278">
        <v>31216</v>
      </c>
      <c r="B326" s="279"/>
      <c r="C326" s="280"/>
      <c r="D326" s="103" t="s">
        <v>200</v>
      </c>
      <c r="E326" s="83">
        <v>0</v>
      </c>
      <c r="F326" s="83">
        <v>0</v>
      </c>
      <c r="G326" s="83"/>
    </row>
    <row r="327" spans="1:7" ht="15.6" x14ac:dyDescent="0.3">
      <c r="A327" s="278">
        <v>31219</v>
      </c>
      <c r="B327" s="279"/>
      <c r="C327" s="280"/>
      <c r="D327" s="55" t="s">
        <v>42</v>
      </c>
      <c r="E327" s="57">
        <v>0</v>
      </c>
      <c r="F327" s="57">
        <v>0</v>
      </c>
      <c r="G327" s="57"/>
    </row>
    <row r="328" spans="1:7" s="25" customFormat="1" ht="17.399999999999999" customHeight="1" x14ac:dyDescent="0.3">
      <c r="A328" s="275">
        <v>313</v>
      </c>
      <c r="B328" s="276"/>
      <c r="C328" s="277"/>
      <c r="D328" s="53" t="s">
        <v>43</v>
      </c>
      <c r="E328" s="171">
        <f t="shared" ref="E328:G328" si="136">E329</f>
        <v>0</v>
      </c>
      <c r="F328" s="171">
        <f t="shared" si="136"/>
        <v>0</v>
      </c>
      <c r="G328" s="171">
        <f t="shared" si="136"/>
        <v>0</v>
      </c>
    </row>
    <row r="329" spans="1:7" ht="30" x14ac:dyDescent="0.3">
      <c r="A329" s="278">
        <v>31321</v>
      </c>
      <c r="B329" s="279"/>
      <c r="C329" s="280"/>
      <c r="D329" s="55" t="s">
        <v>44</v>
      </c>
      <c r="E329" s="57">
        <v>0</v>
      </c>
      <c r="F329" s="57">
        <v>0</v>
      </c>
      <c r="G329" s="57"/>
    </row>
    <row r="330" spans="1:7" s="25" customFormat="1" ht="15.6" x14ac:dyDescent="0.3">
      <c r="A330" s="275">
        <v>32</v>
      </c>
      <c r="B330" s="276"/>
      <c r="C330" s="277"/>
      <c r="D330" s="53" t="s">
        <v>18</v>
      </c>
      <c r="E330" s="171">
        <f t="shared" ref="E330:F330" si="137">E331</f>
        <v>0</v>
      </c>
      <c r="F330" s="171">
        <f t="shared" si="137"/>
        <v>0</v>
      </c>
      <c r="G330" s="171">
        <f>G331</f>
        <v>0</v>
      </c>
    </row>
    <row r="331" spans="1:7" s="25" customFormat="1" ht="27.75" customHeight="1" x14ac:dyDescent="0.3">
      <c r="A331" s="275">
        <v>321</v>
      </c>
      <c r="B331" s="276"/>
      <c r="C331" s="277"/>
      <c r="D331" s="53" t="s">
        <v>45</v>
      </c>
      <c r="E331" s="171">
        <f t="shared" ref="E331:G331" si="138">E333</f>
        <v>0</v>
      </c>
      <c r="F331" s="171">
        <f t="shared" si="138"/>
        <v>0</v>
      </c>
      <c r="G331" s="171">
        <f t="shared" si="138"/>
        <v>0</v>
      </c>
    </row>
    <row r="332" spans="1:7" s="25" customFormat="1" ht="15.6" x14ac:dyDescent="0.3">
      <c r="A332" s="278">
        <v>32119</v>
      </c>
      <c r="B332" s="279"/>
      <c r="C332" s="280"/>
      <c r="D332" s="156" t="s">
        <v>119</v>
      </c>
      <c r="E332" s="57">
        <v>0</v>
      </c>
      <c r="F332" s="57">
        <v>0</v>
      </c>
      <c r="G332" s="57"/>
    </row>
    <row r="333" spans="1:7" ht="30" x14ac:dyDescent="0.3">
      <c r="A333" s="278">
        <v>32121</v>
      </c>
      <c r="B333" s="279"/>
      <c r="C333" s="280"/>
      <c r="D333" s="55" t="s">
        <v>81</v>
      </c>
      <c r="E333" s="56">
        <v>0</v>
      </c>
      <c r="F333" s="56">
        <v>0</v>
      </c>
      <c r="G333" s="56"/>
    </row>
    <row r="334" spans="1:7" s="25" customFormat="1" ht="30" customHeight="1" x14ac:dyDescent="0.3">
      <c r="A334" s="287" t="s">
        <v>310</v>
      </c>
      <c r="B334" s="288"/>
      <c r="C334" s="289"/>
      <c r="D334" s="141" t="s">
        <v>126</v>
      </c>
      <c r="E334" s="142">
        <f t="shared" ref="E334:G334" si="139">E336+E353+E369</f>
        <v>24039.989999999998</v>
      </c>
      <c r="F334" s="142">
        <f t="shared" si="139"/>
        <v>24039.989999999998</v>
      </c>
      <c r="G334" s="142">
        <f t="shared" si="139"/>
        <v>0</v>
      </c>
    </row>
    <row r="335" spans="1:7" s="25" customFormat="1" ht="30" customHeight="1" x14ac:dyDescent="0.3">
      <c r="A335" s="293" t="s">
        <v>312</v>
      </c>
      <c r="B335" s="294"/>
      <c r="C335" s="295"/>
      <c r="D335" s="227" t="s">
        <v>208</v>
      </c>
      <c r="E335" s="52">
        <f t="shared" ref="E335:G335" si="140">E336</f>
        <v>2575.54</v>
      </c>
      <c r="F335" s="52">
        <f t="shared" si="140"/>
        <v>2575.54</v>
      </c>
      <c r="G335" s="52">
        <f t="shared" si="140"/>
        <v>0</v>
      </c>
    </row>
    <row r="336" spans="1:7" s="25" customFormat="1" ht="30" customHeight="1" x14ac:dyDescent="0.3">
      <c r="A336" s="290" t="s">
        <v>75</v>
      </c>
      <c r="B336" s="291"/>
      <c r="C336" s="292"/>
      <c r="D336" s="223" t="s">
        <v>208</v>
      </c>
      <c r="E336" s="224">
        <f t="shared" ref="E336:G336" si="141">E337</f>
        <v>2575.54</v>
      </c>
      <c r="F336" s="224">
        <f t="shared" si="141"/>
        <v>2575.54</v>
      </c>
      <c r="G336" s="224">
        <f t="shared" si="141"/>
        <v>0</v>
      </c>
    </row>
    <row r="337" spans="1:7" s="25" customFormat="1" ht="15.6" x14ac:dyDescent="0.3">
      <c r="A337" s="281">
        <v>3</v>
      </c>
      <c r="B337" s="282"/>
      <c r="C337" s="283"/>
      <c r="D337" s="53" t="s">
        <v>10</v>
      </c>
      <c r="E337" s="54">
        <f t="shared" ref="E337:G337" si="142">E338+E348</f>
        <v>2575.54</v>
      </c>
      <c r="F337" s="54">
        <f t="shared" si="142"/>
        <v>2575.54</v>
      </c>
      <c r="G337" s="54">
        <f t="shared" si="142"/>
        <v>0</v>
      </c>
    </row>
    <row r="338" spans="1:7" s="25" customFormat="1" ht="15.6" x14ac:dyDescent="0.3">
      <c r="A338" s="275">
        <v>31</v>
      </c>
      <c r="B338" s="276"/>
      <c r="C338" s="277"/>
      <c r="D338" s="53" t="s">
        <v>11</v>
      </c>
      <c r="E338" s="54">
        <f t="shared" ref="E338:G338" si="143">E339+E341+E346</f>
        <v>2413.42</v>
      </c>
      <c r="F338" s="54">
        <f t="shared" si="143"/>
        <v>2413.42</v>
      </c>
      <c r="G338" s="54">
        <f t="shared" si="143"/>
        <v>0</v>
      </c>
    </row>
    <row r="339" spans="1:7" s="25" customFormat="1" ht="21.6" customHeight="1" x14ac:dyDescent="0.3">
      <c r="A339" s="275">
        <v>311</v>
      </c>
      <c r="B339" s="276"/>
      <c r="C339" s="277"/>
      <c r="D339" s="53" t="s">
        <v>80</v>
      </c>
      <c r="E339" s="54">
        <f t="shared" ref="E339:G339" si="144">E340</f>
        <v>2325.62</v>
      </c>
      <c r="F339" s="54">
        <f t="shared" si="144"/>
        <v>2325.62</v>
      </c>
      <c r="G339" s="54">
        <f t="shared" si="144"/>
        <v>0</v>
      </c>
    </row>
    <row r="340" spans="1:7" ht="15.6" x14ac:dyDescent="0.3">
      <c r="A340" s="278">
        <v>31111</v>
      </c>
      <c r="B340" s="279"/>
      <c r="C340" s="280"/>
      <c r="D340" s="55" t="s">
        <v>41</v>
      </c>
      <c r="E340" s="56">
        <v>2325.62</v>
      </c>
      <c r="F340" s="56">
        <v>2325.62</v>
      </c>
      <c r="G340" s="56"/>
    </row>
    <row r="341" spans="1:7" s="25" customFormat="1" ht="20.399999999999999" customHeight="1" x14ac:dyDescent="0.3">
      <c r="A341" s="275">
        <v>312</v>
      </c>
      <c r="B341" s="276"/>
      <c r="C341" s="277"/>
      <c r="D341" s="53" t="s">
        <v>42</v>
      </c>
      <c r="E341" s="171">
        <f t="shared" ref="E341:G341" si="145">E342+E343+E344+E345</f>
        <v>87.8</v>
      </c>
      <c r="F341" s="171">
        <f t="shared" si="145"/>
        <v>87.8</v>
      </c>
      <c r="G341" s="171">
        <f t="shared" si="145"/>
        <v>0</v>
      </c>
    </row>
    <row r="342" spans="1:7" s="25" customFormat="1" ht="17.399999999999999" customHeight="1" x14ac:dyDescent="0.3">
      <c r="A342" s="278">
        <v>31212</v>
      </c>
      <c r="B342" s="279"/>
      <c r="C342" s="280"/>
      <c r="D342" s="103" t="s">
        <v>198</v>
      </c>
      <c r="E342" s="83">
        <v>0</v>
      </c>
      <c r="F342" s="83">
        <v>0</v>
      </c>
      <c r="G342" s="83"/>
    </row>
    <row r="343" spans="1:7" s="25" customFormat="1" ht="17.399999999999999" customHeight="1" x14ac:dyDescent="0.3">
      <c r="A343" s="278">
        <v>31214</v>
      </c>
      <c r="B343" s="279"/>
      <c r="C343" s="280"/>
      <c r="D343" s="103" t="s">
        <v>199</v>
      </c>
      <c r="E343" s="83">
        <v>0</v>
      </c>
      <c r="F343" s="83">
        <v>0</v>
      </c>
      <c r="G343" s="83"/>
    </row>
    <row r="344" spans="1:7" s="25" customFormat="1" ht="17.399999999999999" customHeight="1" x14ac:dyDescent="0.3">
      <c r="A344" s="278">
        <v>31216</v>
      </c>
      <c r="B344" s="279"/>
      <c r="C344" s="280"/>
      <c r="D344" s="103" t="s">
        <v>200</v>
      </c>
      <c r="E344" s="83">
        <v>0</v>
      </c>
      <c r="F344" s="83">
        <v>0</v>
      </c>
      <c r="G344" s="83"/>
    </row>
    <row r="345" spans="1:7" ht="15.6" x14ac:dyDescent="0.3">
      <c r="A345" s="278">
        <v>31219</v>
      </c>
      <c r="B345" s="279"/>
      <c r="C345" s="280"/>
      <c r="D345" s="55" t="s">
        <v>42</v>
      </c>
      <c r="E345" s="57">
        <v>87.8</v>
      </c>
      <c r="F345" s="57">
        <v>87.8</v>
      </c>
      <c r="G345" s="57"/>
    </row>
    <row r="346" spans="1:7" s="25" customFormat="1" ht="18.600000000000001" customHeight="1" x14ac:dyDescent="0.3">
      <c r="A346" s="275">
        <v>313</v>
      </c>
      <c r="B346" s="276"/>
      <c r="C346" s="277"/>
      <c r="D346" s="53" t="s">
        <v>43</v>
      </c>
      <c r="E346" s="171">
        <f t="shared" ref="E346:G346" si="146">E347</f>
        <v>0</v>
      </c>
      <c r="F346" s="171">
        <f t="shared" si="146"/>
        <v>0</v>
      </c>
      <c r="G346" s="171">
        <f t="shared" si="146"/>
        <v>0</v>
      </c>
    </row>
    <row r="347" spans="1:7" ht="30" x14ac:dyDescent="0.3">
      <c r="A347" s="278">
        <v>31321</v>
      </c>
      <c r="B347" s="279"/>
      <c r="C347" s="280"/>
      <c r="D347" s="55" t="s">
        <v>44</v>
      </c>
      <c r="E347" s="57">
        <v>0</v>
      </c>
      <c r="F347" s="57">
        <v>0</v>
      </c>
      <c r="G347" s="57"/>
    </row>
    <row r="348" spans="1:7" s="25" customFormat="1" ht="15.6" x14ac:dyDescent="0.3">
      <c r="A348" s="275">
        <v>32</v>
      </c>
      <c r="B348" s="276"/>
      <c r="C348" s="277"/>
      <c r="D348" s="53" t="s">
        <v>18</v>
      </c>
      <c r="E348" s="171">
        <f t="shared" ref="E348:G348" si="147">E349</f>
        <v>162.12</v>
      </c>
      <c r="F348" s="171">
        <f t="shared" si="147"/>
        <v>162.12</v>
      </c>
      <c r="G348" s="171">
        <f t="shared" si="147"/>
        <v>0</v>
      </c>
    </row>
    <row r="349" spans="1:7" s="25" customFormat="1" ht="28.5" customHeight="1" x14ac:dyDescent="0.3">
      <c r="A349" s="275">
        <v>321</v>
      </c>
      <c r="B349" s="276"/>
      <c r="C349" s="277"/>
      <c r="D349" s="53" t="s">
        <v>45</v>
      </c>
      <c r="E349" s="171">
        <f t="shared" ref="E349:G349" si="148">E350+E351</f>
        <v>162.12</v>
      </c>
      <c r="F349" s="171">
        <f t="shared" si="148"/>
        <v>162.12</v>
      </c>
      <c r="G349" s="171">
        <f t="shared" si="148"/>
        <v>0</v>
      </c>
    </row>
    <row r="350" spans="1:7" s="25" customFormat="1" ht="15.6" x14ac:dyDescent="0.3">
      <c r="A350" s="278">
        <v>32119</v>
      </c>
      <c r="B350" s="279"/>
      <c r="C350" s="280"/>
      <c r="D350" s="156" t="s">
        <v>119</v>
      </c>
      <c r="E350" s="57">
        <v>7.84</v>
      </c>
      <c r="F350" s="57">
        <v>7.84</v>
      </c>
      <c r="G350" s="57"/>
    </row>
    <row r="351" spans="1:7" ht="30" x14ac:dyDescent="0.3">
      <c r="A351" s="278">
        <v>32121</v>
      </c>
      <c r="B351" s="279"/>
      <c r="C351" s="280"/>
      <c r="D351" s="55" t="s">
        <v>81</v>
      </c>
      <c r="E351" s="57">
        <v>154.28</v>
      </c>
      <c r="F351" s="57">
        <v>154.28</v>
      </c>
      <c r="G351" s="57"/>
    </row>
    <row r="352" spans="1:7" s="23" customFormat="1" ht="15.6" x14ac:dyDescent="0.3">
      <c r="A352" s="293" t="s">
        <v>311</v>
      </c>
      <c r="B352" s="294"/>
      <c r="C352" s="295"/>
      <c r="D352" s="227" t="s">
        <v>155</v>
      </c>
      <c r="E352" s="52">
        <f>E353+E369</f>
        <v>21464.449999999997</v>
      </c>
      <c r="F352" s="52">
        <f t="shared" ref="F352:G352" si="149">F353+F369</f>
        <v>21464.449999999997</v>
      </c>
      <c r="G352" s="52">
        <f t="shared" si="149"/>
        <v>0</v>
      </c>
    </row>
    <row r="353" spans="1:7" s="25" customFormat="1" ht="30" customHeight="1" x14ac:dyDescent="0.3">
      <c r="A353" s="290" t="s">
        <v>136</v>
      </c>
      <c r="B353" s="291"/>
      <c r="C353" s="292"/>
      <c r="D353" s="223" t="s">
        <v>209</v>
      </c>
      <c r="E353" s="224">
        <f t="shared" ref="E353:G353" si="150">E354</f>
        <v>3219.67</v>
      </c>
      <c r="F353" s="224">
        <f t="shared" si="150"/>
        <v>3219.67</v>
      </c>
      <c r="G353" s="224">
        <f t="shared" si="150"/>
        <v>0</v>
      </c>
    </row>
    <row r="354" spans="1:7" s="25" customFormat="1" ht="15.6" x14ac:dyDescent="0.3">
      <c r="A354" s="281">
        <v>3</v>
      </c>
      <c r="B354" s="282"/>
      <c r="C354" s="283"/>
      <c r="D354" s="167" t="s">
        <v>10</v>
      </c>
      <c r="E354" s="54">
        <f t="shared" ref="E354:G354" si="151">E355+E365</f>
        <v>3219.67</v>
      </c>
      <c r="F354" s="54">
        <f t="shared" si="151"/>
        <v>3219.67</v>
      </c>
      <c r="G354" s="54">
        <f t="shared" si="151"/>
        <v>0</v>
      </c>
    </row>
    <row r="355" spans="1:7" s="25" customFormat="1" ht="15.6" x14ac:dyDescent="0.3">
      <c r="A355" s="275">
        <v>31</v>
      </c>
      <c r="B355" s="276"/>
      <c r="C355" s="277"/>
      <c r="D355" s="167" t="s">
        <v>11</v>
      </c>
      <c r="E355" s="54">
        <f t="shared" ref="E355:G355" si="152">E356+E358+E363</f>
        <v>3017.01</v>
      </c>
      <c r="F355" s="54">
        <f t="shared" si="152"/>
        <v>3017.01</v>
      </c>
      <c r="G355" s="54">
        <f t="shared" si="152"/>
        <v>0</v>
      </c>
    </row>
    <row r="356" spans="1:7" s="25" customFormat="1" ht="21.6" customHeight="1" x14ac:dyDescent="0.3">
      <c r="A356" s="275">
        <v>311</v>
      </c>
      <c r="B356" s="276"/>
      <c r="C356" s="277"/>
      <c r="D356" s="167" t="s">
        <v>80</v>
      </c>
      <c r="E356" s="54">
        <f t="shared" ref="E356:G356" si="153">E357</f>
        <v>2907.25</v>
      </c>
      <c r="F356" s="54">
        <f t="shared" si="153"/>
        <v>2907.25</v>
      </c>
      <c r="G356" s="54">
        <f t="shared" si="153"/>
        <v>0</v>
      </c>
    </row>
    <row r="357" spans="1:7" ht="15.6" x14ac:dyDescent="0.3">
      <c r="A357" s="278">
        <v>31111</v>
      </c>
      <c r="B357" s="279"/>
      <c r="C357" s="280"/>
      <c r="D357" s="168" t="s">
        <v>41</v>
      </c>
      <c r="E357" s="56">
        <v>2907.25</v>
      </c>
      <c r="F357" s="56">
        <v>2907.25</v>
      </c>
      <c r="G357" s="56"/>
    </row>
    <row r="358" spans="1:7" s="25" customFormat="1" ht="20.399999999999999" customHeight="1" x14ac:dyDescent="0.3">
      <c r="A358" s="275">
        <v>312</v>
      </c>
      <c r="B358" s="276"/>
      <c r="C358" s="277"/>
      <c r="D358" s="167" t="s">
        <v>42</v>
      </c>
      <c r="E358" s="171">
        <f t="shared" ref="E358:G358" si="154">E359+E360+E361+E362</f>
        <v>109.76</v>
      </c>
      <c r="F358" s="171">
        <f t="shared" si="154"/>
        <v>109.76</v>
      </c>
      <c r="G358" s="171">
        <f t="shared" si="154"/>
        <v>0</v>
      </c>
    </row>
    <row r="359" spans="1:7" s="25" customFormat="1" ht="17.399999999999999" customHeight="1" x14ac:dyDescent="0.3">
      <c r="A359" s="278">
        <v>31212</v>
      </c>
      <c r="B359" s="279"/>
      <c r="C359" s="280"/>
      <c r="D359" s="103" t="s">
        <v>198</v>
      </c>
      <c r="E359" s="98">
        <v>0</v>
      </c>
      <c r="F359" s="98">
        <v>0</v>
      </c>
      <c r="G359" s="98"/>
    </row>
    <row r="360" spans="1:7" s="25" customFormat="1" ht="17.399999999999999" customHeight="1" x14ac:dyDescent="0.3">
      <c r="A360" s="278">
        <v>31214</v>
      </c>
      <c r="B360" s="279"/>
      <c r="C360" s="280"/>
      <c r="D360" s="103" t="s">
        <v>199</v>
      </c>
      <c r="E360" s="98">
        <v>0</v>
      </c>
      <c r="F360" s="98">
        <v>0</v>
      </c>
      <c r="G360" s="98"/>
    </row>
    <row r="361" spans="1:7" s="25" customFormat="1" ht="17.399999999999999" customHeight="1" x14ac:dyDescent="0.3">
      <c r="A361" s="278">
        <v>31216</v>
      </c>
      <c r="B361" s="279"/>
      <c r="C361" s="280"/>
      <c r="D361" s="103" t="s">
        <v>200</v>
      </c>
      <c r="E361" s="98">
        <v>0</v>
      </c>
      <c r="F361" s="98">
        <v>0</v>
      </c>
      <c r="G361" s="98"/>
    </row>
    <row r="362" spans="1:7" ht="15.6" x14ac:dyDescent="0.3">
      <c r="A362" s="278">
        <v>31219</v>
      </c>
      <c r="B362" s="279"/>
      <c r="C362" s="280"/>
      <c r="D362" s="168" t="s">
        <v>42</v>
      </c>
      <c r="E362" s="56">
        <v>109.76</v>
      </c>
      <c r="F362" s="56">
        <v>109.76</v>
      </c>
      <c r="G362" s="56"/>
    </row>
    <row r="363" spans="1:7" s="25" customFormat="1" ht="18.600000000000001" customHeight="1" x14ac:dyDescent="0.3">
      <c r="A363" s="275">
        <v>313</v>
      </c>
      <c r="B363" s="276"/>
      <c r="C363" s="277"/>
      <c r="D363" s="167" t="s">
        <v>43</v>
      </c>
      <c r="E363" s="171">
        <f t="shared" ref="E363:G363" si="155">E364</f>
        <v>0</v>
      </c>
      <c r="F363" s="171">
        <f t="shared" si="155"/>
        <v>0</v>
      </c>
      <c r="G363" s="171">
        <f t="shared" si="155"/>
        <v>0</v>
      </c>
    </row>
    <row r="364" spans="1:7" ht="30" x14ac:dyDescent="0.3">
      <c r="A364" s="278">
        <v>31321</v>
      </c>
      <c r="B364" s="279"/>
      <c r="C364" s="280"/>
      <c r="D364" s="168" t="s">
        <v>44</v>
      </c>
      <c r="E364" s="56">
        <v>0</v>
      </c>
      <c r="F364" s="56">
        <v>0</v>
      </c>
      <c r="G364" s="56"/>
    </row>
    <row r="365" spans="1:7" s="25" customFormat="1" ht="15.6" x14ac:dyDescent="0.3">
      <c r="A365" s="275">
        <v>32</v>
      </c>
      <c r="B365" s="276"/>
      <c r="C365" s="277"/>
      <c r="D365" s="167" t="s">
        <v>18</v>
      </c>
      <c r="E365" s="171">
        <f t="shared" ref="E365:G365" si="156">E366</f>
        <v>202.66000000000003</v>
      </c>
      <c r="F365" s="171">
        <f t="shared" si="156"/>
        <v>202.66000000000003</v>
      </c>
      <c r="G365" s="171">
        <f t="shared" si="156"/>
        <v>0</v>
      </c>
    </row>
    <row r="366" spans="1:7" s="25" customFormat="1" ht="28.5" customHeight="1" x14ac:dyDescent="0.3">
      <c r="A366" s="275">
        <v>321</v>
      </c>
      <c r="B366" s="276"/>
      <c r="C366" s="277"/>
      <c r="D366" s="167" t="s">
        <v>45</v>
      </c>
      <c r="E366" s="171">
        <f t="shared" ref="E366:G366" si="157">E367+E368</f>
        <v>202.66000000000003</v>
      </c>
      <c r="F366" s="171">
        <f t="shared" si="157"/>
        <v>202.66000000000003</v>
      </c>
      <c r="G366" s="171">
        <f t="shared" si="157"/>
        <v>0</v>
      </c>
    </row>
    <row r="367" spans="1:7" s="25" customFormat="1" ht="15.6" x14ac:dyDescent="0.3">
      <c r="A367" s="278">
        <v>32119</v>
      </c>
      <c r="B367" s="279"/>
      <c r="C367" s="280"/>
      <c r="D367" s="168" t="s">
        <v>119</v>
      </c>
      <c r="E367" s="56">
        <v>9.8000000000000007</v>
      </c>
      <c r="F367" s="56">
        <v>9.8000000000000007</v>
      </c>
      <c r="G367" s="56"/>
    </row>
    <row r="368" spans="1:7" ht="30" x14ac:dyDescent="0.3">
      <c r="A368" s="278">
        <v>32121</v>
      </c>
      <c r="B368" s="279"/>
      <c r="C368" s="280"/>
      <c r="D368" s="168" t="s">
        <v>81</v>
      </c>
      <c r="E368" s="56">
        <v>192.86</v>
      </c>
      <c r="F368" s="56">
        <v>192.86</v>
      </c>
      <c r="G368" s="56"/>
    </row>
    <row r="369" spans="1:7" s="25" customFormat="1" ht="30" customHeight="1" x14ac:dyDescent="0.3">
      <c r="A369" s="290" t="s">
        <v>122</v>
      </c>
      <c r="B369" s="291"/>
      <c r="C369" s="292"/>
      <c r="D369" s="223" t="s">
        <v>210</v>
      </c>
      <c r="E369" s="224">
        <f t="shared" ref="E369:G369" si="158">E370</f>
        <v>18244.78</v>
      </c>
      <c r="F369" s="224">
        <f t="shared" si="158"/>
        <v>18244.78</v>
      </c>
      <c r="G369" s="224">
        <f t="shared" si="158"/>
        <v>0</v>
      </c>
    </row>
    <row r="370" spans="1:7" s="25" customFormat="1" ht="15.6" x14ac:dyDescent="0.3">
      <c r="A370" s="281">
        <v>3</v>
      </c>
      <c r="B370" s="282"/>
      <c r="C370" s="283"/>
      <c r="D370" s="167" t="s">
        <v>10</v>
      </c>
      <c r="E370" s="54">
        <f t="shared" ref="E370:F370" si="159">E371+E381</f>
        <v>18244.78</v>
      </c>
      <c r="F370" s="54">
        <f t="shared" si="159"/>
        <v>18244.78</v>
      </c>
      <c r="G370" s="54">
        <f>G371+G381</f>
        <v>0</v>
      </c>
    </row>
    <row r="371" spans="1:7" s="25" customFormat="1" ht="15.6" x14ac:dyDescent="0.3">
      <c r="A371" s="275">
        <v>31</v>
      </c>
      <c r="B371" s="276"/>
      <c r="C371" s="277"/>
      <c r="D371" s="167" t="s">
        <v>11</v>
      </c>
      <c r="E371" s="54">
        <f t="shared" ref="E371:F371" si="160">E372+E374+E379</f>
        <v>17096.37</v>
      </c>
      <c r="F371" s="54">
        <f t="shared" si="160"/>
        <v>17096.37</v>
      </c>
      <c r="G371" s="54">
        <f>G372+G374+G379</f>
        <v>0</v>
      </c>
    </row>
    <row r="372" spans="1:7" s="25" customFormat="1" ht="21.6" customHeight="1" x14ac:dyDescent="0.3">
      <c r="A372" s="275">
        <v>311</v>
      </c>
      <c r="B372" s="276"/>
      <c r="C372" s="277"/>
      <c r="D372" s="167" t="s">
        <v>80</v>
      </c>
      <c r="E372" s="54">
        <f t="shared" ref="E372:G372" si="161">E373</f>
        <v>16474.41</v>
      </c>
      <c r="F372" s="54">
        <f t="shared" si="161"/>
        <v>16474.41</v>
      </c>
      <c r="G372" s="54">
        <f t="shared" si="161"/>
        <v>0</v>
      </c>
    </row>
    <row r="373" spans="1:7" ht="15.6" x14ac:dyDescent="0.3">
      <c r="A373" s="278">
        <v>31111</v>
      </c>
      <c r="B373" s="279"/>
      <c r="C373" s="280"/>
      <c r="D373" s="168" t="s">
        <v>41</v>
      </c>
      <c r="E373" s="56">
        <v>16474.41</v>
      </c>
      <c r="F373" s="56">
        <v>16474.41</v>
      </c>
      <c r="G373" s="56"/>
    </row>
    <row r="374" spans="1:7" s="25" customFormat="1" ht="20.399999999999999" customHeight="1" x14ac:dyDescent="0.3">
      <c r="A374" s="275">
        <v>312</v>
      </c>
      <c r="B374" s="276"/>
      <c r="C374" s="277"/>
      <c r="D374" s="167" t="s">
        <v>42</v>
      </c>
      <c r="E374" s="171">
        <f t="shared" ref="E374:G374" si="162">E375+E376+E377+E378</f>
        <v>621.96</v>
      </c>
      <c r="F374" s="171">
        <f t="shared" si="162"/>
        <v>621.96</v>
      </c>
      <c r="G374" s="171">
        <f t="shared" si="162"/>
        <v>0</v>
      </c>
    </row>
    <row r="375" spans="1:7" s="25" customFormat="1" ht="17.399999999999999" customHeight="1" x14ac:dyDescent="0.3">
      <c r="A375" s="278">
        <v>31212</v>
      </c>
      <c r="B375" s="279"/>
      <c r="C375" s="280"/>
      <c r="D375" s="103" t="s">
        <v>198</v>
      </c>
      <c r="E375" s="98">
        <v>0</v>
      </c>
      <c r="F375" s="98">
        <v>0</v>
      </c>
      <c r="G375" s="98"/>
    </row>
    <row r="376" spans="1:7" s="25" customFormat="1" ht="17.399999999999999" customHeight="1" x14ac:dyDescent="0.3">
      <c r="A376" s="278">
        <v>31214</v>
      </c>
      <c r="B376" s="279"/>
      <c r="C376" s="280"/>
      <c r="D376" s="103" t="s">
        <v>199</v>
      </c>
      <c r="E376" s="98">
        <v>0</v>
      </c>
      <c r="F376" s="98">
        <v>0</v>
      </c>
      <c r="G376" s="98"/>
    </row>
    <row r="377" spans="1:7" s="25" customFormat="1" ht="17.399999999999999" customHeight="1" x14ac:dyDescent="0.3">
      <c r="A377" s="278">
        <v>31216</v>
      </c>
      <c r="B377" s="279"/>
      <c r="C377" s="280"/>
      <c r="D377" s="103" t="s">
        <v>200</v>
      </c>
      <c r="E377" s="98">
        <v>0</v>
      </c>
      <c r="F377" s="98">
        <v>0</v>
      </c>
      <c r="G377" s="98"/>
    </row>
    <row r="378" spans="1:7" ht="15.6" x14ac:dyDescent="0.3">
      <c r="A378" s="278">
        <v>31219</v>
      </c>
      <c r="B378" s="279"/>
      <c r="C378" s="280"/>
      <c r="D378" s="168" t="s">
        <v>42</v>
      </c>
      <c r="E378" s="56">
        <v>621.96</v>
      </c>
      <c r="F378" s="56">
        <v>621.96</v>
      </c>
      <c r="G378" s="56"/>
    </row>
    <row r="379" spans="1:7" s="25" customFormat="1" ht="18.600000000000001" customHeight="1" x14ac:dyDescent="0.3">
      <c r="A379" s="275">
        <v>313</v>
      </c>
      <c r="B379" s="276"/>
      <c r="C379" s="277"/>
      <c r="D379" s="167" t="s">
        <v>43</v>
      </c>
      <c r="E379" s="171">
        <f t="shared" ref="E379:G379" si="163">E380</f>
        <v>0</v>
      </c>
      <c r="F379" s="171">
        <f t="shared" si="163"/>
        <v>0</v>
      </c>
      <c r="G379" s="171">
        <f t="shared" si="163"/>
        <v>0</v>
      </c>
    </row>
    <row r="380" spans="1:7" ht="30" x14ac:dyDescent="0.3">
      <c r="A380" s="278">
        <v>31321</v>
      </c>
      <c r="B380" s="279"/>
      <c r="C380" s="280"/>
      <c r="D380" s="168" t="s">
        <v>44</v>
      </c>
      <c r="E380" s="56">
        <v>0</v>
      </c>
      <c r="F380" s="56">
        <v>0</v>
      </c>
      <c r="G380" s="56"/>
    </row>
    <row r="381" spans="1:7" s="25" customFormat="1" ht="15.6" x14ac:dyDescent="0.3">
      <c r="A381" s="275">
        <v>32</v>
      </c>
      <c r="B381" s="276"/>
      <c r="C381" s="277"/>
      <c r="D381" s="167" t="s">
        <v>18</v>
      </c>
      <c r="E381" s="171">
        <f t="shared" ref="E381:G381" si="164">E382</f>
        <v>1148.4099999999999</v>
      </c>
      <c r="F381" s="171">
        <f t="shared" si="164"/>
        <v>1148.4099999999999</v>
      </c>
      <c r="G381" s="171">
        <f t="shared" si="164"/>
        <v>0</v>
      </c>
    </row>
    <row r="382" spans="1:7" s="25" customFormat="1" ht="28.5" customHeight="1" x14ac:dyDescent="0.3">
      <c r="A382" s="275">
        <v>321</v>
      </c>
      <c r="B382" s="276"/>
      <c r="C382" s="277"/>
      <c r="D382" s="167" t="s">
        <v>45</v>
      </c>
      <c r="E382" s="171">
        <f t="shared" ref="E382:G382" si="165">E383+E384</f>
        <v>1148.4099999999999</v>
      </c>
      <c r="F382" s="171">
        <f t="shared" si="165"/>
        <v>1148.4099999999999</v>
      </c>
      <c r="G382" s="171">
        <f t="shared" si="165"/>
        <v>0</v>
      </c>
    </row>
    <row r="383" spans="1:7" s="25" customFormat="1" ht="15.6" x14ac:dyDescent="0.3">
      <c r="A383" s="278">
        <v>32119</v>
      </c>
      <c r="B383" s="279"/>
      <c r="C383" s="280"/>
      <c r="D383" s="168" t="s">
        <v>119</v>
      </c>
      <c r="E383" s="56">
        <v>55.54</v>
      </c>
      <c r="F383" s="56">
        <v>55.54</v>
      </c>
      <c r="G383" s="56"/>
    </row>
    <row r="384" spans="1:7" ht="30" x14ac:dyDescent="0.3">
      <c r="A384" s="278">
        <v>32121</v>
      </c>
      <c r="B384" s="279"/>
      <c r="C384" s="280"/>
      <c r="D384" s="168" t="s">
        <v>81</v>
      </c>
      <c r="E384" s="56">
        <v>1092.8699999999999</v>
      </c>
      <c r="F384" s="56">
        <v>1092.8699999999999</v>
      </c>
      <c r="G384" s="56"/>
    </row>
    <row r="385" spans="1:7" s="25" customFormat="1" ht="30" customHeight="1" x14ac:dyDescent="0.3">
      <c r="A385" s="287" t="s">
        <v>241</v>
      </c>
      <c r="B385" s="288"/>
      <c r="C385" s="289"/>
      <c r="D385" s="141" t="s">
        <v>127</v>
      </c>
      <c r="E385" s="142">
        <f t="shared" ref="E385:G385" si="166">E386</f>
        <v>0</v>
      </c>
      <c r="F385" s="142">
        <f t="shared" si="166"/>
        <v>0</v>
      </c>
      <c r="G385" s="142">
        <f t="shared" si="166"/>
        <v>0</v>
      </c>
    </row>
    <row r="386" spans="1:7" s="25" customFormat="1" ht="30" customHeight="1" x14ac:dyDescent="0.3">
      <c r="A386" s="290" t="s">
        <v>122</v>
      </c>
      <c r="B386" s="291"/>
      <c r="C386" s="292"/>
      <c r="D386" s="223" t="s">
        <v>123</v>
      </c>
      <c r="E386" s="224">
        <f t="shared" ref="E386:G388" si="167">E387</f>
        <v>0</v>
      </c>
      <c r="F386" s="224">
        <f t="shared" si="167"/>
        <v>0</v>
      </c>
      <c r="G386" s="224">
        <f t="shared" si="167"/>
        <v>0</v>
      </c>
    </row>
    <row r="387" spans="1:7" s="25" customFormat="1" ht="15.6" x14ac:dyDescent="0.3">
      <c r="A387" s="281">
        <v>3</v>
      </c>
      <c r="B387" s="282"/>
      <c r="C387" s="283"/>
      <c r="D387" s="53" t="s">
        <v>10</v>
      </c>
      <c r="E387" s="54">
        <f t="shared" si="167"/>
        <v>0</v>
      </c>
      <c r="F387" s="54">
        <f t="shared" si="167"/>
        <v>0</v>
      </c>
      <c r="G387" s="54">
        <f t="shared" si="167"/>
        <v>0</v>
      </c>
    </row>
    <row r="388" spans="1:7" s="25" customFormat="1" ht="15.6" x14ac:dyDescent="0.3">
      <c r="A388" s="275">
        <v>32</v>
      </c>
      <c r="B388" s="276"/>
      <c r="C388" s="277"/>
      <c r="D388" s="53" t="s">
        <v>18</v>
      </c>
      <c r="E388" s="54">
        <f t="shared" si="167"/>
        <v>0</v>
      </c>
      <c r="F388" s="54">
        <f t="shared" si="167"/>
        <v>0</v>
      </c>
      <c r="G388" s="54">
        <f t="shared" si="167"/>
        <v>0</v>
      </c>
    </row>
    <row r="389" spans="1:7" s="25" customFormat="1" ht="21" customHeight="1" x14ac:dyDescent="0.3">
      <c r="A389" s="275">
        <v>322</v>
      </c>
      <c r="B389" s="276"/>
      <c r="C389" s="277"/>
      <c r="D389" s="53" t="s">
        <v>47</v>
      </c>
      <c r="E389" s="54">
        <f t="shared" ref="E389:G389" si="168">E390</f>
        <v>0</v>
      </c>
      <c r="F389" s="54">
        <f t="shared" si="168"/>
        <v>0</v>
      </c>
      <c r="G389" s="54">
        <f t="shared" si="168"/>
        <v>0</v>
      </c>
    </row>
    <row r="390" spans="1:7" ht="15.6" x14ac:dyDescent="0.3">
      <c r="A390" s="278">
        <v>32229</v>
      </c>
      <c r="B390" s="279"/>
      <c r="C390" s="280"/>
      <c r="D390" s="55" t="s">
        <v>57</v>
      </c>
      <c r="E390" s="56">
        <v>0</v>
      </c>
      <c r="F390" s="56">
        <v>0</v>
      </c>
      <c r="G390" s="56"/>
    </row>
    <row r="391" spans="1:7" s="25" customFormat="1" ht="30" customHeight="1" x14ac:dyDescent="0.3">
      <c r="A391" s="287" t="s">
        <v>241</v>
      </c>
      <c r="B391" s="288"/>
      <c r="C391" s="289"/>
      <c r="D391" s="141" t="s">
        <v>128</v>
      </c>
      <c r="E391" s="142">
        <f t="shared" ref="E391:F394" si="169">E392</f>
        <v>0</v>
      </c>
      <c r="F391" s="142">
        <f t="shared" si="169"/>
        <v>0</v>
      </c>
      <c r="G391" s="142">
        <f t="shared" ref="G391:G394" si="170">G392</f>
        <v>0</v>
      </c>
    </row>
    <row r="392" spans="1:7" s="25" customFormat="1" ht="30" customHeight="1" x14ac:dyDescent="0.3">
      <c r="A392" s="290" t="s">
        <v>122</v>
      </c>
      <c r="B392" s="291"/>
      <c r="C392" s="292"/>
      <c r="D392" s="223" t="s">
        <v>123</v>
      </c>
      <c r="E392" s="224">
        <f t="shared" si="169"/>
        <v>0</v>
      </c>
      <c r="F392" s="224">
        <f t="shared" si="169"/>
        <v>0</v>
      </c>
      <c r="G392" s="224">
        <f t="shared" si="170"/>
        <v>0</v>
      </c>
    </row>
    <row r="393" spans="1:7" s="25" customFormat="1" ht="15.6" x14ac:dyDescent="0.3">
      <c r="A393" s="281">
        <v>3</v>
      </c>
      <c r="B393" s="282"/>
      <c r="C393" s="283"/>
      <c r="D393" s="53" t="s">
        <v>10</v>
      </c>
      <c r="E393" s="54">
        <f t="shared" si="169"/>
        <v>0</v>
      </c>
      <c r="F393" s="54">
        <f t="shared" si="169"/>
        <v>0</v>
      </c>
      <c r="G393" s="54">
        <f t="shared" si="170"/>
        <v>0</v>
      </c>
    </row>
    <row r="394" spans="1:7" s="25" customFormat="1" ht="15.6" x14ac:dyDescent="0.3">
      <c r="A394" s="275">
        <v>32</v>
      </c>
      <c r="B394" s="276"/>
      <c r="C394" s="277"/>
      <c r="D394" s="53" t="s">
        <v>18</v>
      </c>
      <c r="E394" s="54">
        <f t="shared" si="169"/>
        <v>0</v>
      </c>
      <c r="F394" s="54">
        <f t="shared" si="169"/>
        <v>0</v>
      </c>
      <c r="G394" s="54">
        <f t="shared" si="170"/>
        <v>0</v>
      </c>
    </row>
    <row r="395" spans="1:7" s="25" customFormat="1" ht="18" customHeight="1" x14ac:dyDescent="0.3">
      <c r="A395" s="275">
        <v>322</v>
      </c>
      <c r="B395" s="276"/>
      <c r="C395" s="277"/>
      <c r="D395" s="53" t="s">
        <v>47</v>
      </c>
      <c r="E395" s="54">
        <f t="shared" ref="E395:G395" si="171">E396</f>
        <v>0</v>
      </c>
      <c r="F395" s="54">
        <f t="shared" si="171"/>
        <v>0</v>
      </c>
      <c r="G395" s="54">
        <f t="shared" si="171"/>
        <v>0</v>
      </c>
    </row>
    <row r="396" spans="1:7" ht="15.6" x14ac:dyDescent="0.3">
      <c r="A396" s="278">
        <v>32229</v>
      </c>
      <c r="B396" s="279"/>
      <c r="C396" s="280"/>
      <c r="D396" s="55" t="s">
        <v>57</v>
      </c>
      <c r="E396" s="56">
        <v>0</v>
      </c>
      <c r="F396" s="56">
        <v>0</v>
      </c>
      <c r="G396" s="56"/>
    </row>
    <row r="397" spans="1:7" ht="15.6" x14ac:dyDescent="0.3">
      <c r="A397" s="58"/>
      <c r="B397" s="58"/>
      <c r="C397" s="58"/>
      <c r="D397" s="58"/>
      <c r="E397" s="58"/>
      <c r="F397" s="58"/>
      <c r="G397" s="58"/>
    </row>
  </sheetData>
  <autoFilter ref="A1:A427"/>
  <mergeCells count="392">
    <mergeCell ref="A380:C380"/>
    <mergeCell ref="A381:C381"/>
    <mergeCell ref="A382:C382"/>
    <mergeCell ref="A355:C355"/>
    <mergeCell ref="A356:C356"/>
    <mergeCell ref="A357:C357"/>
    <mergeCell ref="A358:C358"/>
    <mergeCell ref="A320:C320"/>
    <mergeCell ref="A306:C306"/>
    <mergeCell ref="A307:C307"/>
    <mergeCell ref="A308:C308"/>
    <mergeCell ref="A309:C309"/>
    <mergeCell ref="A363:C363"/>
    <mergeCell ref="A364:C364"/>
    <mergeCell ref="A365:C365"/>
    <mergeCell ref="A366:C366"/>
    <mergeCell ref="A367:C367"/>
    <mergeCell ref="A368:C368"/>
    <mergeCell ref="A318:C318"/>
    <mergeCell ref="A360:C360"/>
    <mergeCell ref="A361:C361"/>
    <mergeCell ref="A362:C362"/>
    <mergeCell ref="A346:C346"/>
    <mergeCell ref="A347:C347"/>
    <mergeCell ref="A383:C383"/>
    <mergeCell ref="A384:C384"/>
    <mergeCell ref="A246:C246"/>
    <mergeCell ref="A210:C210"/>
    <mergeCell ref="A182:C182"/>
    <mergeCell ref="A62:C62"/>
    <mergeCell ref="A371:C371"/>
    <mergeCell ref="A372:C372"/>
    <mergeCell ref="A373:C373"/>
    <mergeCell ref="A374:C374"/>
    <mergeCell ref="A375:C375"/>
    <mergeCell ref="A376:C376"/>
    <mergeCell ref="A377:C377"/>
    <mergeCell ref="A378:C378"/>
    <mergeCell ref="A379:C379"/>
    <mergeCell ref="A215:C215"/>
    <mergeCell ref="A227:C227"/>
    <mergeCell ref="A261:C261"/>
    <mergeCell ref="A263:C263"/>
    <mergeCell ref="A290:C290"/>
    <mergeCell ref="A292:C292"/>
    <mergeCell ref="A293:C293"/>
    <mergeCell ref="A353:C353"/>
    <mergeCell ref="A354:C354"/>
    <mergeCell ref="A311:C311"/>
    <mergeCell ref="A312:C312"/>
    <mergeCell ref="A96:C96"/>
    <mergeCell ref="A97:C97"/>
    <mergeCell ref="A279:C279"/>
    <mergeCell ref="A280:C280"/>
    <mergeCell ref="A281:C281"/>
    <mergeCell ref="A102:C102"/>
    <mergeCell ref="A103:C103"/>
    <mergeCell ref="A101:C101"/>
    <mergeCell ref="A269:C269"/>
    <mergeCell ref="A264:C264"/>
    <mergeCell ref="A265:C265"/>
    <mergeCell ref="A266:C266"/>
    <mergeCell ref="A267:C267"/>
    <mergeCell ref="A268:C268"/>
    <mergeCell ref="A234:C234"/>
    <mergeCell ref="A271:C271"/>
    <mergeCell ref="A272:C272"/>
    <mergeCell ref="A273:C273"/>
    <mergeCell ref="A275:C275"/>
    <mergeCell ref="A276:C276"/>
    <mergeCell ref="A310:C310"/>
    <mergeCell ref="A242:C242"/>
    <mergeCell ref="A12:C12"/>
    <mergeCell ref="A19:C19"/>
    <mergeCell ref="A22:C22"/>
    <mergeCell ref="A85:C85"/>
    <mergeCell ref="A104:C104"/>
    <mergeCell ref="A129:C129"/>
    <mergeCell ref="A160:C160"/>
    <mergeCell ref="A161:C161"/>
    <mergeCell ref="A202:C202"/>
    <mergeCell ref="A98:C98"/>
    <mergeCell ref="A99:C99"/>
    <mergeCell ref="A100:C100"/>
    <mergeCell ref="A65:C65"/>
    <mergeCell ref="A66:C66"/>
    <mergeCell ref="A68:C68"/>
    <mergeCell ref="A69:C69"/>
    <mergeCell ref="A164:C164"/>
    <mergeCell ref="A165:C165"/>
    <mergeCell ref="A166:C166"/>
    <mergeCell ref="A112:C112"/>
    <mergeCell ref="A20:C20"/>
    <mergeCell ref="A21:C21"/>
    <mergeCell ref="A149:C149"/>
    <mergeCell ref="A77:C77"/>
    <mergeCell ref="A321:C321"/>
    <mergeCell ref="A288:C288"/>
    <mergeCell ref="A291:C291"/>
    <mergeCell ref="A304:C304"/>
    <mergeCell ref="A131:C131"/>
    <mergeCell ref="A132:C132"/>
    <mergeCell ref="A133:C133"/>
    <mergeCell ref="A134:C134"/>
    <mergeCell ref="A135:C135"/>
    <mergeCell ref="A192:C192"/>
    <mergeCell ref="A193:C193"/>
    <mergeCell ref="A169:C169"/>
    <mergeCell ref="A174:C174"/>
    <mergeCell ref="A175:C175"/>
    <mergeCell ref="A176:C176"/>
    <mergeCell ref="A177:C177"/>
    <mergeCell ref="A178:C178"/>
    <mergeCell ref="A179:C179"/>
    <mergeCell ref="A186:C186"/>
    <mergeCell ref="A187:C187"/>
    <mergeCell ref="A163:C163"/>
    <mergeCell ref="A188:C188"/>
    <mergeCell ref="A156:C156"/>
    <mergeCell ref="A157:C157"/>
    <mergeCell ref="A300:C300"/>
    <mergeCell ref="A301:C301"/>
    <mergeCell ref="A302:C302"/>
    <mergeCell ref="A303:C303"/>
    <mergeCell ref="A278:C278"/>
    <mergeCell ref="A296:C296"/>
    <mergeCell ref="A294:C294"/>
    <mergeCell ref="A295:C295"/>
    <mergeCell ref="A297:C297"/>
    <mergeCell ref="A214:C214"/>
    <mergeCell ref="A233:C233"/>
    <mergeCell ref="A230:C230"/>
    <mergeCell ref="A231:C231"/>
    <mergeCell ref="A232:C232"/>
    <mergeCell ref="A298:C298"/>
    <mergeCell ref="A299:C299"/>
    <mergeCell ref="A258:C258"/>
    <mergeCell ref="A229:C229"/>
    <mergeCell ref="A235:C235"/>
    <mergeCell ref="A240:C240"/>
    <mergeCell ref="A256:C256"/>
    <mergeCell ref="A257:C257"/>
    <mergeCell ref="A277:C277"/>
    <mergeCell ref="A274:C274"/>
    <mergeCell ref="A88:C88"/>
    <mergeCell ref="A91:C91"/>
    <mergeCell ref="A93:C93"/>
    <mergeCell ref="A89:C89"/>
    <mergeCell ref="A90:C90"/>
    <mergeCell ref="A94:C94"/>
    <mergeCell ref="A82:C82"/>
    <mergeCell ref="A212:C212"/>
    <mergeCell ref="A213:C213"/>
    <mergeCell ref="A59:C59"/>
    <mergeCell ref="A63:C63"/>
    <mergeCell ref="A49:C49"/>
    <mergeCell ref="A53:C53"/>
    <mergeCell ref="A60:C60"/>
    <mergeCell ref="A55:C55"/>
    <mergeCell ref="A56:C56"/>
    <mergeCell ref="A57:C57"/>
    <mergeCell ref="A46:C46"/>
    <mergeCell ref="A51:C51"/>
    <mergeCell ref="A3:G3"/>
    <mergeCell ref="A8:C8"/>
    <mergeCell ref="A270:C270"/>
    <mergeCell ref="A86:C86"/>
    <mergeCell ref="A305:C305"/>
    <mergeCell ref="A83:C83"/>
    <mergeCell ref="A87:C87"/>
    <mergeCell ref="A313:C313"/>
    <mergeCell ref="A317:C317"/>
    <mergeCell ref="A316:C316"/>
    <mergeCell ref="A284:C284"/>
    <mergeCell ref="A287:C287"/>
    <mergeCell ref="A10:C10"/>
    <mergeCell ref="A11:C11"/>
    <mergeCell ref="A13:C13"/>
    <mergeCell ref="A14:C14"/>
    <mergeCell ref="A15:C15"/>
    <mergeCell ref="A16:C16"/>
    <mergeCell ref="A282:C282"/>
    <mergeCell ref="A283:C283"/>
    <mergeCell ref="A289:C289"/>
    <mergeCell ref="A9:D9"/>
    <mergeCell ref="A92:C92"/>
    <mergeCell ref="A95:C95"/>
    <mergeCell ref="A42:C42"/>
    <mergeCell ref="A50:C50"/>
    <mergeCell ref="A64:C64"/>
    <mergeCell ref="A67:C67"/>
    <mergeCell ref="A23:C23"/>
    <mergeCell ref="A24:C24"/>
    <mergeCell ref="A25:C25"/>
    <mergeCell ref="A26:C26"/>
    <mergeCell ref="A27:C27"/>
    <mergeCell ref="A30:C30"/>
    <mergeCell ref="A37:C37"/>
    <mergeCell ref="A39:C39"/>
    <mergeCell ref="A40:C40"/>
    <mergeCell ref="A31:C31"/>
    <mergeCell ref="A32:C32"/>
    <mergeCell ref="A33:C33"/>
    <mergeCell ref="A38:C38"/>
    <mergeCell ref="A52:C52"/>
    <mergeCell ref="A54:C54"/>
    <mergeCell ref="A44:C44"/>
    <mergeCell ref="A45:C45"/>
    <mergeCell ref="A47:C47"/>
    <mergeCell ref="A48:C48"/>
    <mergeCell ref="A58:C58"/>
    <mergeCell ref="A391:C391"/>
    <mergeCell ref="A221:C221"/>
    <mergeCell ref="A162:C162"/>
    <mergeCell ref="A173:C173"/>
    <mergeCell ref="A385:C385"/>
    <mergeCell ref="A386:C386"/>
    <mergeCell ref="A243:C243"/>
    <mergeCell ref="A244:C244"/>
    <mergeCell ref="A245:C245"/>
    <mergeCell ref="A247:C247"/>
    <mergeCell ref="A199:C199"/>
    <mergeCell ref="A203:C203"/>
    <mergeCell ref="A168:C168"/>
    <mergeCell ref="A170:C170"/>
    <mergeCell ref="A171:C171"/>
    <mergeCell ref="A172:C172"/>
    <mergeCell ref="A197:C197"/>
    <mergeCell ref="A222:C222"/>
    <mergeCell ref="A370:C370"/>
    <mergeCell ref="A254:C254"/>
    <mergeCell ref="A255:C255"/>
    <mergeCell ref="A248:C248"/>
    <mergeCell ref="A341:C341"/>
    <mergeCell ref="A359:C359"/>
    <mergeCell ref="A395:C395"/>
    <mergeCell ref="A396:C396"/>
    <mergeCell ref="A390:C390"/>
    <mergeCell ref="A389:C389"/>
    <mergeCell ref="A393:C393"/>
    <mergeCell ref="A394:C394"/>
    <mergeCell ref="A392:C392"/>
    <mergeCell ref="A259:C259"/>
    <mergeCell ref="A260:C260"/>
    <mergeCell ref="A387:C387"/>
    <mergeCell ref="A388:C388"/>
    <mergeCell ref="A323:C323"/>
    <mergeCell ref="A345:C345"/>
    <mergeCell ref="A327:C327"/>
    <mergeCell ref="A328:C328"/>
    <mergeCell ref="A329:C329"/>
    <mergeCell ref="A334:C334"/>
    <mergeCell ref="A336:C336"/>
    <mergeCell ref="A337:C337"/>
    <mergeCell ref="A338:C338"/>
    <mergeCell ref="A339:C339"/>
    <mergeCell ref="A340:C340"/>
    <mergeCell ref="A369:C369"/>
    <mergeCell ref="A322:C322"/>
    <mergeCell ref="A1:H1"/>
    <mergeCell ref="A17:C17"/>
    <mergeCell ref="A18:C18"/>
    <mergeCell ref="A285:C285"/>
    <mergeCell ref="A286:C286"/>
    <mergeCell ref="A61:C61"/>
    <mergeCell ref="A250:C250"/>
    <mergeCell ref="A330:C330"/>
    <mergeCell ref="A331:C331"/>
    <mergeCell ref="A120:C120"/>
    <mergeCell ref="A121:C121"/>
    <mergeCell ref="A117:C117"/>
    <mergeCell ref="A28:C28"/>
    <mergeCell ref="A29:C29"/>
    <mergeCell ref="A34:C34"/>
    <mergeCell ref="A35:C35"/>
    <mergeCell ref="A36:C36"/>
    <mergeCell ref="A41:C41"/>
    <mergeCell ref="A43:C43"/>
    <mergeCell ref="A142:C142"/>
    <mergeCell ref="A143:C143"/>
    <mergeCell ref="A144:C144"/>
    <mergeCell ref="A153:C153"/>
    <mergeCell ref="A253:C253"/>
    <mergeCell ref="A80:C80"/>
    <mergeCell ref="A79:C79"/>
    <mergeCell ref="A126:C126"/>
    <mergeCell ref="A130:C130"/>
    <mergeCell ref="A241:C241"/>
    <mergeCell ref="A236:C236"/>
    <mergeCell ref="A237:C237"/>
    <mergeCell ref="A238:C238"/>
    <mergeCell ref="A239:C239"/>
    <mergeCell ref="A105:C105"/>
    <mergeCell ref="A106:C106"/>
    <mergeCell ref="A107:C107"/>
    <mergeCell ref="A108:C108"/>
    <mergeCell ref="A109:C109"/>
    <mergeCell ref="A111:C111"/>
    <mergeCell ref="A124:C124"/>
    <mergeCell ref="A122:C122"/>
    <mergeCell ref="A137:C137"/>
    <mergeCell ref="A167:C167"/>
    <mergeCell ref="A184:C184"/>
    <mergeCell ref="A185:C185"/>
    <mergeCell ref="A114:C114"/>
    <mergeCell ref="A115:C115"/>
    <mergeCell ref="A125:C125"/>
    <mergeCell ref="A78:C78"/>
    <mergeCell ref="A81:C81"/>
    <mergeCell ref="A158:C158"/>
    <mergeCell ref="A159:C159"/>
    <mergeCell ref="A84:C84"/>
    <mergeCell ref="A252:C252"/>
    <mergeCell ref="A251:C251"/>
    <mergeCell ref="A249:C249"/>
    <mergeCell ref="A110:C110"/>
    <mergeCell ref="A113:C113"/>
    <mergeCell ref="A204:C204"/>
    <mergeCell ref="A141:C141"/>
    <mergeCell ref="A139:C139"/>
    <mergeCell ref="A190:C190"/>
    <mergeCell ref="A191:C191"/>
    <mergeCell ref="A146:C146"/>
    <mergeCell ref="A181:C181"/>
    <mergeCell ref="A195:C195"/>
    <mergeCell ref="A189:C189"/>
    <mergeCell ref="A196:C196"/>
    <mergeCell ref="A194:C194"/>
    <mergeCell ref="A228:C228"/>
    <mergeCell ref="A205:C205"/>
    <mergeCell ref="A206:C206"/>
    <mergeCell ref="A333:C333"/>
    <mergeCell ref="A348:C348"/>
    <mergeCell ref="A349:C349"/>
    <mergeCell ref="A352:C352"/>
    <mergeCell ref="A335:C335"/>
    <mergeCell ref="A351:C351"/>
    <mergeCell ref="A325:C325"/>
    <mergeCell ref="A326:C326"/>
    <mergeCell ref="A332:C332"/>
    <mergeCell ref="A342:C342"/>
    <mergeCell ref="A343:C343"/>
    <mergeCell ref="A344:C344"/>
    <mergeCell ref="A350:C350"/>
    <mergeCell ref="A324:C324"/>
    <mergeCell ref="A315:C315"/>
    <mergeCell ref="A319:C319"/>
    <mergeCell ref="A150:C150"/>
    <mergeCell ref="A147:C147"/>
    <mergeCell ref="A145:C145"/>
    <mergeCell ref="A148:C148"/>
    <mergeCell ref="A154:C154"/>
    <mergeCell ref="A155:C155"/>
    <mergeCell ref="A218:C218"/>
    <mergeCell ref="A220:C220"/>
    <mergeCell ref="A216:C216"/>
    <mergeCell ref="A200:C200"/>
    <mergeCell ref="A201:C201"/>
    <mergeCell ref="A198:C198"/>
    <mergeCell ref="A209:C209"/>
    <mergeCell ref="A226:C226"/>
    <mergeCell ref="A219:C219"/>
    <mergeCell ref="A224:C224"/>
    <mergeCell ref="A223:C223"/>
    <mergeCell ref="A225:C225"/>
    <mergeCell ref="A207:C207"/>
    <mergeCell ref="A208:C208"/>
    <mergeCell ref="A211:C211"/>
    <mergeCell ref="A6:G6"/>
    <mergeCell ref="A314:C314"/>
    <mergeCell ref="A116:C116"/>
    <mergeCell ref="A123:C123"/>
    <mergeCell ref="A127:C127"/>
    <mergeCell ref="A128:C128"/>
    <mergeCell ref="A136:C136"/>
    <mergeCell ref="A119:C119"/>
    <mergeCell ref="A138:C138"/>
    <mergeCell ref="A140:C140"/>
    <mergeCell ref="A152:C152"/>
    <mergeCell ref="A262:C262"/>
    <mergeCell ref="A70:C70"/>
    <mergeCell ref="A71:C71"/>
    <mergeCell ref="A72:C72"/>
    <mergeCell ref="A73:C73"/>
    <mergeCell ref="A74:C74"/>
    <mergeCell ref="A118:C118"/>
    <mergeCell ref="A151:C151"/>
    <mergeCell ref="A217:C217"/>
    <mergeCell ref="A180:C180"/>
    <mergeCell ref="A183:C183"/>
    <mergeCell ref="A75:C75"/>
    <mergeCell ref="A76:C76"/>
  </mergeCells>
  <pageMargins left="0.7" right="0.7" top="0.75" bottom="0.75" header="0.3" footer="0.3"/>
  <pageSetup paperSize="9" scale="79" fitToHeight="0" orientation="landscape" horizontalDpi="4294967293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Račun prihoda i rashoda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2025-01-20T09:47:30Z</cp:lastPrinted>
  <dcterms:created xsi:type="dcterms:W3CDTF">2022-08-12T12:51:27Z</dcterms:created>
  <dcterms:modified xsi:type="dcterms:W3CDTF">2025-01-20T09:56:47Z</dcterms:modified>
</cp:coreProperties>
</file>